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3"/>
  </bookViews>
  <sheets>
    <sheet name="sua  mau an tuyen khong ro 9" sheetId="1" state="hidden" r:id="rId1"/>
    <sheet name="Sheet1" sheetId="2" r:id="rId2"/>
    <sheet name="Mẫu BC tiền theo CHV Mẫu 07" sheetId="3" r:id="rId3"/>
    <sheet name="Mẫu BC việc theo CHV Mẫu 06" sheetId="4" r:id="rId4"/>
  </sheets>
  <definedNames/>
  <calcPr fullCalcOnLoad="1"/>
</workbook>
</file>

<file path=xl/sharedStrings.xml><?xml version="1.0" encoding="utf-8"?>
<sst xmlns="http://schemas.openxmlformats.org/spreadsheetml/2006/main" count="284" uniqueCount="144">
  <si>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</si>
  <si>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</si>
  <si>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</si>
  <si>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</si>
  <si>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</si>
  <si>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</si>
  <si>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</si>
  <si>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</si>
  <si>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</si>
  <si>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</si>
  <si>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</si>
  <si>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</si>
  <si>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</si>
  <si>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</si>
  <si>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</si>
  <si>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</si>
  <si>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</si>
  <si>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</si>
  <si>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</si>
  <si>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</si>
  <si>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</si>
  <si>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</si>
  <si>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</si>
  <si>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</si>
  <si>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</si>
  <si>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</si>
  <si>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</si>
  <si>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</si>
  <si>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</si>
  <si>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</si>
  <si>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</si>
  <si>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</si>
  <si>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</si>
  <si>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</si>
  <si>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</si>
  <si>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</si>
  <si>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</si>
  <si>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</si>
  <si>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</si>
  <si>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</si>
  <si>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</si>
  <si>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</si>
  <si>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</si>
  <si>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</si>
  <si>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</si>
  <si>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</si>
  <si>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</si>
  <si>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</si>
  <si>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</si>
  <si>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</si>
  <si>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</si>
  <si>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</si>
  <si>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</si>
  <si>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</si>
  <si>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</si>
  <si>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</si>
  <si>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</si>
  <si>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</si>
  <si>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</si>
  <si>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</si>
  <si>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</si>
  <si>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</si>
  <si>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</si>
  <si>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</si>
  <si>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</si>
  <si>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</si>
  <si>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</si>
  <si>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</si>
  <si>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</si>
  <si>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</si>
  <si>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</si>
  <si>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</si>
  <si>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</si>
  <si>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</si>
  <si>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</si>
  <si>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</si>
  <si>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</si>
  <si>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</si>
  <si>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Nguyễn Thái Bình</t>
  </si>
  <si>
    <t>Lê Thanh Tình</t>
  </si>
  <si>
    <t>Hoàng Văn Hạ</t>
  </si>
  <si>
    <t>Chi cục Thành phố</t>
  </si>
  <si>
    <t>Nguyễn Thanh Hương</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</si>
  <si>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</si>
  <si>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</si>
  <si>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</si>
  <si>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</si>
  <si>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</si>
  <si>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</si>
  <si>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</si>
  <si>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</si>
  <si>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</si>
  <si>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</si>
  <si>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</si>
  <si>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</si>
  <si>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</si>
  <si>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</si>
  <si>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</si>
  <si>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</si>
  <si>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</si>
  <si>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</si>
  <si>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</si>
  <si>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</si>
  <si>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</si>
  <si>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</si>
  <si>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</si>
  <si>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</si>
  <si>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</si>
  <si>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</si>
  <si>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Lê</t>
  </si>
  <si>
    <t>Ngô Quang Toản</t>
  </si>
  <si>
    <t>Lê Miền Đông</t>
  </si>
  <si>
    <t>Hà Thành</t>
  </si>
  <si>
    <t>Trần Mạnh Thắng</t>
  </si>
  <si>
    <t>Bùi Minh Toàn</t>
  </si>
  <si>
    <t>Chấp hành viên Dân</t>
  </si>
  <si>
    <t>Lê Xuân Hồng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</si>
  <si>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</si>
  <si>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</si>
  <si>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</si>
  <si>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</si>
  <si>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</si>
  <si>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</si>
  <si>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</si>
  <si>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</si>
  <si>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</si>
  <si>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KT. CỤC TRƯỞNG</t>
  </si>
  <si>
    <t>PHÓ CỤC TRƯỞNG</t>
  </si>
  <si>
    <t>Hoàng Văn Khương</t>
  </si>
  <si>
    <t>CHV Nga</t>
  </si>
  <si>
    <t>CHV  Hạ</t>
  </si>
  <si>
    <t>CHV Gương</t>
  </si>
  <si>
    <t>CHV Huy</t>
  </si>
  <si>
    <t>CHV Thắng</t>
  </si>
  <si>
    <t>CHV Lưu</t>
  </si>
  <si>
    <t>CHV Hoàng Xuân Huân</t>
  </si>
  <si>
    <t>Trần Xuân Thúy</t>
  </si>
  <si>
    <t>Ng T M Hương</t>
  </si>
  <si>
    <t>Đơn vị  báo cáo:</t>
  </si>
  <si>
    <t>Đinh Quang Hàn</t>
  </si>
  <si>
    <t>Cục THADS tỉnh Thái Bình</t>
  </si>
  <si>
    <t>Thái Bình, ngày 05 tháng 12 năm 2017</t>
  </si>
  <si>
    <t>Trần Thị Thùy Giang</t>
  </si>
  <si>
    <t>02 tháng / năm 2018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</si>
</sst>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000000000"/>
    <numFmt numFmtId="195" formatCode="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8">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30" borderId="0" xfId="0" applyNumberFormat="1" applyFont="1" applyFill="1" applyBorder="1" applyAlignment="1">
      <alignment/>
    </xf>
    <xf numFmtId="49" fontId="0" fillId="30" borderId="0" xfId="0" applyNumberFormat="1" applyFont="1" applyFill="1" applyAlignment="1">
      <alignment/>
    </xf>
    <xf numFmtId="49" fontId="0" fillId="30" borderId="0" xfId="0" applyNumberFormat="1" applyFont="1" applyFill="1" applyBorder="1" applyAlignment="1">
      <alignment horizontal="center"/>
    </xf>
    <xf numFmtId="49" fontId="0" fillId="30" borderId="0" xfId="0" applyNumberFormat="1" applyFont="1" applyFill="1" applyAlignment="1">
      <alignment/>
    </xf>
    <xf numFmtId="49" fontId="0" fillId="30" borderId="0" xfId="0" applyNumberFormat="1" applyFont="1" applyFill="1" applyBorder="1" applyAlignment="1">
      <alignment/>
    </xf>
    <xf numFmtId="49" fontId="14" fillId="30" borderId="0" xfId="0" applyNumberFormat="1" applyFont="1" applyFill="1" applyAlignment="1">
      <alignment/>
    </xf>
    <xf numFmtId="49" fontId="6" fillId="30" borderId="10" xfId="0" applyNumberFormat="1" applyFont="1" applyFill="1" applyBorder="1" applyAlignment="1" applyProtection="1">
      <alignment horizontal="center" vertical="center"/>
      <protection/>
    </xf>
    <xf numFmtId="49" fontId="6" fillId="30" borderId="10" xfId="0" applyNumberFormat="1" applyFont="1" applyFill="1" applyBorder="1" applyAlignment="1" applyProtection="1">
      <alignment vertical="center"/>
      <protection/>
    </xf>
    <xf numFmtId="49" fontId="4" fillId="30" borderId="10" xfId="0" applyNumberFormat="1" applyFont="1" applyFill="1" applyBorder="1" applyAlignment="1" applyProtection="1">
      <alignment vertical="center"/>
      <protection/>
    </xf>
    <xf numFmtId="49" fontId="4" fillId="30" borderId="0" xfId="0" applyNumberFormat="1" applyFont="1" applyFill="1" applyAlignment="1">
      <alignment wrapText="1"/>
    </xf>
    <xf numFmtId="49" fontId="0" fillId="30" borderId="0" xfId="0" applyNumberFormat="1" applyFont="1" applyFill="1" applyAlignment="1">
      <alignment horizontal="center"/>
    </xf>
    <xf numFmtId="49" fontId="3" fillId="30" borderId="0" xfId="0" applyNumberFormat="1" applyFont="1" applyFill="1" applyAlignment="1">
      <alignment/>
    </xf>
    <xf numFmtId="0" fontId="0" fillId="30" borderId="10" xfId="0" applyNumberFormat="1" applyFont="1" applyFill="1" applyBorder="1" applyAlignment="1" applyProtection="1">
      <alignment vertical="center"/>
      <protection/>
    </xf>
    <xf numFmtId="3" fontId="6" fillId="31" borderId="10" xfId="0" applyNumberFormat="1" applyFont="1" applyFill="1" applyBorder="1" applyAlignment="1" applyProtection="1">
      <alignment horizontal="center" shrinkToFit="1"/>
      <protection locked="0"/>
    </xf>
    <xf numFmtId="3" fontId="6" fillId="31"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31"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31" borderId="10" xfId="42" applyNumberFormat="1" applyFont="1" applyFill="1" applyBorder="1" applyAlignment="1" applyProtection="1">
      <alignment horizontal="right" shrinkToFit="1"/>
      <protection hidden="1"/>
    </xf>
    <xf numFmtId="41" fontId="22" fillId="31" borderId="10" xfId="0" applyNumberFormat="1" applyFont="1" applyFill="1" applyBorder="1" applyAlignment="1" applyProtection="1">
      <alignment horizontal="center" vertical="center" shrinkToFit="1"/>
      <protection/>
    </xf>
    <xf numFmtId="41" fontId="3" fillId="31" borderId="10" xfId="0" applyNumberFormat="1" applyFont="1" applyFill="1" applyBorder="1" applyAlignment="1" applyProtection="1">
      <alignment horizontal="right" vertical="center" shrinkToFit="1"/>
      <protection/>
    </xf>
    <xf numFmtId="41" fontId="0" fillId="31"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14" fillId="30" borderId="0" xfId="0" applyNumberFormat="1" applyFont="1" applyFill="1" applyBorder="1" applyAlignment="1">
      <alignment horizontal="center" wrapText="1"/>
    </xf>
    <xf numFmtId="41" fontId="22" fillId="31" borderId="10" xfId="0" applyNumberFormat="1" applyFont="1" applyFill="1" applyBorder="1" applyAlignment="1" applyProtection="1">
      <alignment horizontal="right" vertical="center" shrinkToFit="1"/>
      <protection/>
    </xf>
    <xf numFmtId="41" fontId="0" fillId="31" borderId="10" xfId="0" applyNumberFormat="1" applyFill="1" applyBorder="1" applyAlignment="1" applyProtection="1">
      <alignment horizontal="right" vertical="center" shrinkToFit="1"/>
      <protection/>
    </xf>
    <xf numFmtId="0" fontId="0" fillId="0" borderId="10" xfId="0" applyBorder="1" applyAlignment="1">
      <alignment/>
    </xf>
    <xf numFmtId="0" fontId="0" fillId="31" borderId="10" xfId="0" applyFill="1" applyBorder="1" applyAlignment="1">
      <alignment/>
    </xf>
    <xf numFmtId="0" fontId="18" fillId="31" borderId="10" xfId="0" applyFont="1" applyFill="1" applyBorder="1" applyAlignment="1">
      <alignment/>
    </xf>
    <xf numFmtId="0" fontId="0" fillId="0" borderId="15" xfId="0" applyFill="1" applyBorder="1" applyAlignment="1">
      <alignment/>
    </xf>
    <xf numFmtId="0" fontId="14" fillId="30" borderId="0" xfId="0" applyNumberFormat="1" applyFont="1" applyFill="1" applyBorder="1" applyAlignment="1">
      <alignment horizontal="center" wrapText="1"/>
    </xf>
    <xf numFmtId="0" fontId="1" fillId="30" borderId="0" xfId="0" applyNumberFormat="1" applyFont="1" applyFill="1" applyBorder="1" applyAlignment="1">
      <alignment/>
    </xf>
    <xf numFmtId="0" fontId="3" fillId="30" borderId="0" xfId="0" applyNumberFormat="1" applyFont="1" applyFill="1" applyBorder="1" applyAlignment="1">
      <alignment/>
    </xf>
    <xf numFmtId="0" fontId="13" fillId="30" borderId="0" xfId="0" applyNumberFormat="1" applyFont="1" applyFill="1" applyBorder="1" applyAlignment="1">
      <alignment horizontal="center" wrapText="1"/>
    </xf>
    <xf numFmtId="0" fontId="2" fillId="30" borderId="0" xfId="0" applyNumberFormat="1" applyFont="1" applyFill="1" applyBorder="1" applyAlignment="1">
      <alignment/>
    </xf>
    <xf numFmtId="0" fontId="0" fillId="30" borderId="0" xfId="0" applyNumberFormat="1" applyFont="1" applyFill="1" applyAlignment="1">
      <alignment/>
    </xf>
    <xf numFmtId="0" fontId="0" fillId="30" borderId="0" xfId="0" applyNumberFormat="1" applyFont="1" applyFill="1" applyAlignment="1">
      <alignment/>
    </xf>
    <xf numFmtId="0" fontId="4" fillId="30" borderId="0" xfId="0" applyNumberFormat="1" applyFont="1" applyFill="1" applyAlignment="1">
      <alignment wrapText="1"/>
    </xf>
    <xf numFmtId="0" fontId="0" fillId="31" borderId="15" xfId="0" applyFill="1" applyBorder="1" applyAlignment="1">
      <alignment/>
    </xf>
    <xf numFmtId="49" fontId="0" fillId="30" borderId="0" xfId="0" applyNumberFormat="1" applyFill="1" applyBorder="1" applyAlignment="1">
      <alignment/>
    </xf>
    <xf numFmtId="49" fontId="8" fillId="30" borderId="13" xfId="0" applyNumberFormat="1" applyFont="1" applyFill="1" applyBorder="1" applyAlignment="1" applyProtection="1">
      <alignment horizontal="center" vertical="center"/>
      <protection/>
    </xf>
    <xf numFmtId="49" fontId="0" fillId="30" borderId="0" xfId="0" applyNumberFormat="1" applyFont="1" applyFill="1" applyBorder="1" applyAlignment="1">
      <alignment/>
    </xf>
    <xf numFmtId="10" fontId="0" fillId="31" borderId="10" xfId="59" applyNumberFormat="1" applyFont="1" applyFill="1" applyBorder="1" applyAlignment="1">
      <alignment shrinkToFit="1"/>
    </xf>
    <xf numFmtId="10" fontId="3" fillId="31" borderId="10" xfId="59" applyNumberFormat="1" applyFont="1" applyFill="1" applyBorder="1" applyAlignment="1">
      <alignment shrinkToFi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5" xfId="0" applyFont="1" applyFill="1" applyBorder="1" applyAlignment="1">
      <alignment/>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6"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7"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0" fontId="0" fillId="32"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4" fillId="30" borderId="0" xfId="0" applyNumberFormat="1" applyFont="1" applyFill="1" applyBorder="1" applyAlignment="1">
      <alignment horizontal="center" wrapText="1"/>
    </xf>
    <xf numFmtId="0" fontId="13" fillId="30" borderId="0" xfId="0" applyNumberFormat="1" applyFont="1" applyFill="1" applyBorder="1" applyAlignment="1">
      <alignment horizontal="center" wrapText="1"/>
    </xf>
    <xf numFmtId="49" fontId="3" fillId="30" borderId="14" xfId="0" applyNumberFormat="1" applyFont="1" applyFill="1" applyBorder="1" applyAlignment="1" applyProtection="1">
      <alignment horizontal="center" vertical="center" wrapText="1"/>
      <protection/>
    </xf>
    <xf numFmtId="49" fontId="3" fillId="30" borderId="16" xfId="0" applyNumberFormat="1" applyFont="1" applyFill="1" applyBorder="1" applyAlignment="1" applyProtection="1">
      <alignment horizontal="center" vertical="center" wrapText="1"/>
      <protection/>
    </xf>
    <xf numFmtId="49" fontId="8" fillId="30" borderId="10" xfId="0" applyNumberFormat="1" applyFont="1" applyFill="1" applyBorder="1" applyAlignment="1" applyProtection="1">
      <alignment horizontal="center" vertical="center" wrapText="1"/>
      <protection/>
    </xf>
    <xf numFmtId="49" fontId="8" fillId="30" borderId="10" xfId="0" applyNumberFormat="1" applyFont="1" applyFill="1" applyBorder="1" applyAlignment="1">
      <alignment horizontal="center" vertical="center" wrapText="1"/>
    </xf>
    <xf numFmtId="49" fontId="21" fillId="30" borderId="10" xfId="0" applyNumberFormat="1" applyFont="1" applyFill="1" applyBorder="1" applyAlignment="1">
      <alignment horizontal="center" vertical="center" wrapText="1"/>
    </xf>
    <xf numFmtId="49" fontId="21" fillId="30" borderId="10" xfId="0" applyNumberFormat="1" applyFont="1" applyFill="1" applyBorder="1" applyAlignment="1" applyProtection="1">
      <alignment horizontal="center" vertical="center" wrapText="1"/>
      <protection/>
    </xf>
    <xf numFmtId="0" fontId="20" fillId="30" borderId="17" xfId="0" applyNumberFormat="1" applyFont="1" applyFill="1" applyBorder="1" applyAlignment="1">
      <alignment horizontal="center" vertical="center"/>
    </xf>
    <xf numFmtId="49" fontId="6" fillId="30" borderId="23" xfId="0" applyNumberFormat="1" applyFont="1" applyFill="1" applyBorder="1" applyAlignment="1" applyProtection="1">
      <alignment horizontal="center" vertical="center" wrapText="1"/>
      <protection/>
    </xf>
    <xf numFmtId="49" fontId="6" fillId="30" borderId="24" xfId="0" applyNumberFormat="1" applyFont="1" applyFill="1" applyBorder="1" applyAlignment="1" applyProtection="1">
      <alignment horizontal="center" vertical="center" wrapText="1"/>
      <protection/>
    </xf>
    <xf numFmtId="49" fontId="0" fillId="30" borderId="0" xfId="0" applyNumberFormat="1" applyFont="1" applyFill="1" applyBorder="1" applyAlignment="1">
      <alignment horizontal="center"/>
    </xf>
    <xf numFmtId="49" fontId="0" fillId="30" borderId="0" xfId="0" applyNumberFormat="1" applyFont="1" applyFill="1" applyAlignment="1">
      <alignment horizontal="left"/>
    </xf>
    <xf numFmtId="49" fontId="11" fillId="30" borderId="10" xfId="0" applyNumberFormat="1" applyFont="1" applyFill="1" applyBorder="1" applyAlignment="1" applyProtection="1">
      <alignment horizontal="center" vertical="center" wrapText="1"/>
      <protection/>
    </xf>
    <xf numFmtId="49" fontId="11" fillId="30" borderId="10" xfId="0" applyNumberFormat="1" applyFont="1" applyFill="1" applyBorder="1" applyAlignment="1">
      <alignment horizontal="center" vertical="center" wrapText="1"/>
    </xf>
    <xf numFmtId="49" fontId="13" fillId="30" borderId="0" xfId="0" applyNumberFormat="1" applyFont="1" applyFill="1" applyAlignment="1">
      <alignment horizontal="center"/>
    </xf>
    <xf numFmtId="49" fontId="13" fillId="30" borderId="0" xfId="0" applyNumberFormat="1" applyFont="1" applyFill="1" applyAlignment="1">
      <alignment horizontal="center" wrapText="1"/>
    </xf>
    <xf numFmtId="1" fontId="6" fillId="30" borderId="10" xfId="0" applyNumberFormat="1" applyFont="1" applyFill="1" applyBorder="1" applyAlignment="1">
      <alignment horizontal="center" vertical="center"/>
    </xf>
    <xf numFmtId="49" fontId="0" fillId="30" borderId="0" xfId="0" applyNumberFormat="1" applyFont="1" applyFill="1" applyBorder="1" applyAlignment="1">
      <alignment horizontal="center" wrapText="1"/>
    </xf>
    <xf numFmtId="0" fontId="7" fillId="30" borderId="10" xfId="0" applyNumberFormat="1" applyFont="1" applyFill="1" applyBorder="1" applyAlignment="1">
      <alignment horizontal="center" vertical="center" wrapText="1"/>
    </xf>
    <xf numFmtId="0" fontId="13" fillId="30" borderId="0" xfId="0" applyNumberFormat="1" applyFont="1" applyFill="1" applyBorder="1" applyAlignment="1">
      <alignment horizontal="center" vertical="center"/>
    </xf>
    <xf numFmtId="0" fontId="0" fillId="30" borderId="0" xfId="0" applyNumberFormat="1" applyFill="1" applyBorder="1" applyAlignment="1">
      <alignment horizontal="left" wrapText="1"/>
    </xf>
    <xf numFmtId="0" fontId="0" fillId="30" borderId="0" xfId="0" applyNumberFormat="1" applyFont="1" applyFill="1" applyBorder="1" applyAlignment="1">
      <alignment horizontal="left" wrapText="1"/>
    </xf>
    <xf numFmtId="0" fontId="14" fillId="30" borderId="0" xfId="0" applyNumberFormat="1" applyFont="1" applyFill="1" applyAlignment="1">
      <alignment horizontal="center"/>
    </xf>
    <xf numFmtId="0" fontId="20" fillId="30" borderId="0" xfId="0" applyNumberFormat="1" applyFont="1" applyFill="1" applyBorder="1" applyAlignment="1">
      <alignment horizontal="center" vertical="center"/>
    </xf>
    <xf numFmtId="2" fontId="14" fillId="30" borderId="17" xfId="0" applyNumberFormat="1" applyFont="1" applyFill="1" applyBorder="1" applyAlignment="1">
      <alignment horizontal="center" wrapText="1"/>
    </xf>
    <xf numFmtId="49" fontId="14" fillId="30" borderId="17" xfId="0" applyNumberFormat="1" applyFont="1" applyFill="1" applyBorder="1" applyAlignment="1">
      <alignment horizontal="center" vertical="center"/>
    </xf>
    <xf numFmtId="49" fontId="13" fillId="30" borderId="0" xfId="0" applyNumberFormat="1" applyFont="1" applyFill="1" applyBorder="1" applyAlignment="1">
      <alignment horizontal="center" vertical="center"/>
    </xf>
    <xf numFmtId="49" fontId="13" fillId="30" borderId="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66675"/>
    <xdr:sp>
      <xdr:nvSpPr>
        <xdr:cNvPr id="1"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2"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3" name="Text Box 1"/>
        <xdr:cNvSpPr txBox="1">
          <a:spLocks noChangeArrowheads="1"/>
        </xdr:cNvSpPr>
      </xdr:nvSpPr>
      <xdr:spPr>
        <a:xfrm>
          <a:off x="1609725"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66675"/>
    <xdr:sp>
      <xdr:nvSpPr>
        <xdr:cNvPr id="1" name="Text Box 1"/>
        <xdr:cNvSpPr txBox="1">
          <a:spLocks noChangeArrowheads="1"/>
        </xdr:cNvSpPr>
      </xdr:nvSpPr>
      <xdr:spPr>
        <a:xfrm>
          <a:off x="1485900"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66675"/>
    <xdr:sp>
      <xdr:nvSpPr>
        <xdr:cNvPr id="2" name="Text Box 1"/>
        <xdr:cNvSpPr txBox="1">
          <a:spLocks noChangeArrowheads="1"/>
        </xdr:cNvSpPr>
      </xdr:nvSpPr>
      <xdr:spPr>
        <a:xfrm>
          <a:off x="1485900" y="257175"/>
          <a:ext cx="85725"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80" t="s">
        <v>14</v>
      </c>
      <c r="B1" s="80"/>
      <c r="C1" s="86" t="s">
        <v>46</v>
      </c>
      <c r="D1" s="86"/>
      <c r="E1" s="86"/>
      <c r="F1" s="81" t="s">
        <v>42</v>
      </c>
      <c r="G1" s="81"/>
      <c r="H1" s="81"/>
    </row>
    <row r="2" spans="1:8" ht="33.75" customHeight="1">
      <c r="A2" s="82" t="s">
        <v>49</v>
      </c>
      <c r="B2" s="82"/>
      <c r="C2" s="86"/>
      <c r="D2" s="86"/>
      <c r="E2" s="86"/>
      <c r="F2" s="83" t="s">
        <v>43</v>
      </c>
      <c r="G2" s="83"/>
      <c r="H2" s="83"/>
    </row>
    <row r="3" spans="1:8" ht="19.5" customHeight="1">
      <c r="A3" s="4" t="s">
        <v>37</v>
      </c>
      <c r="B3" s="4"/>
      <c r="C3" s="22"/>
      <c r="D3" s="22"/>
      <c r="E3" s="22"/>
      <c r="F3" s="83" t="s">
        <v>44</v>
      </c>
      <c r="G3" s="83"/>
      <c r="H3" s="83"/>
    </row>
    <row r="4" spans="1:8" s="5" customFormat="1" ht="19.5" customHeight="1">
      <c r="A4" s="4"/>
      <c r="B4" s="4"/>
      <c r="D4" s="6"/>
      <c r="F4" s="7" t="s">
        <v>45</v>
      </c>
      <c r="G4" s="7"/>
      <c r="H4" s="7"/>
    </row>
    <row r="5" spans="1:8" s="21" customFormat="1" ht="36" customHeight="1">
      <c r="A5" s="99" t="s">
        <v>33</v>
      </c>
      <c r="B5" s="100"/>
      <c r="C5" s="103" t="s">
        <v>40</v>
      </c>
      <c r="D5" s="104"/>
      <c r="E5" s="105" t="s">
        <v>39</v>
      </c>
      <c r="F5" s="105"/>
      <c r="G5" s="105"/>
      <c r="H5" s="85"/>
    </row>
    <row r="6" spans="1:8" s="21" customFormat="1" ht="20.25" customHeight="1">
      <c r="A6" s="101"/>
      <c r="B6" s="102"/>
      <c r="C6" s="87" t="s">
        <v>2</v>
      </c>
      <c r="D6" s="87" t="s">
        <v>47</v>
      </c>
      <c r="E6" s="84" t="s">
        <v>41</v>
      </c>
      <c r="F6" s="85"/>
      <c r="G6" s="84" t="s">
        <v>48</v>
      </c>
      <c r="H6" s="85"/>
    </row>
    <row r="7" spans="1:8" s="21" customFormat="1" ht="52.5" customHeight="1">
      <c r="A7" s="101"/>
      <c r="B7" s="102"/>
      <c r="C7" s="88"/>
      <c r="D7" s="88"/>
      <c r="E7" s="3" t="s">
        <v>2</v>
      </c>
      <c r="F7" s="3" t="s">
        <v>6</v>
      </c>
      <c r="G7" s="3" t="s">
        <v>2</v>
      </c>
      <c r="H7" s="3" t="s">
        <v>6</v>
      </c>
    </row>
    <row r="8" spans="1:8" ht="15" customHeight="1">
      <c r="A8" s="90" t="s">
        <v>4</v>
      </c>
      <c r="B8" s="91"/>
      <c r="C8" s="8">
        <v>1</v>
      </c>
      <c r="D8" s="8" t="s">
        <v>26</v>
      </c>
      <c r="E8" s="8" t="s">
        <v>27</v>
      </c>
      <c r="F8" s="8" t="s">
        <v>34</v>
      </c>
      <c r="G8" s="8" t="s">
        <v>35</v>
      </c>
      <c r="H8" s="8" t="s">
        <v>36</v>
      </c>
    </row>
    <row r="9" spans="1:8" ht="26.25" customHeight="1">
      <c r="A9" s="92" t="s">
        <v>19</v>
      </c>
      <c r="B9" s="93"/>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94" t="s">
        <v>32</v>
      </c>
      <c r="C16" s="94"/>
      <c r="D16" s="24"/>
      <c r="E16" s="96" t="s">
        <v>12</v>
      </c>
      <c r="F16" s="96"/>
      <c r="G16" s="96"/>
      <c r="H16" s="96"/>
    </row>
    <row r="17" spans="2:8" ht="15.75" customHeight="1">
      <c r="B17" s="94"/>
      <c r="C17" s="94"/>
      <c r="D17" s="24"/>
      <c r="E17" s="97" t="s">
        <v>21</v>
      </c>
      <c r="F17" s="97"/>
      <c r="G17" s="97"/>
      <c r="H17" s="97"/>
    </row>
    <row r="18" spans="2:8" s="25" customFormat="1" ht="15.75" customHeight="1">
      <c r="B18" s="94"/>
      <c r="C18" s="94"/>
      <c r="D18" s="26"/>
      <c r="E18" s="98" t="s">
        <v>31</v>
      </c>
      <c r="F18" s="98"/>
      <c r="G18" s="98"/>
      <c r="H18" s="98"/>
    </row>
    <row r="20" ht="15.75">
      <c r="B20" s="17"/>
    </row>
    <row r="22" ht="15.75" hidden="1">
      <c r="A22" s="18" t="s">
        <v>23</v>
      </c>
    </row>
    <row r="23" spans="1:3" ht="15.75" hidden="1">
      <c r="A23" s="19"/>
      <c r="B23" s="95" t="s">
        <v>28</v>
      </c>
      <c r="C23" s="95"/>
    </row>
    <row r="24" spans="1:8" ht="15.75" customHeight="1" hidden="1">
      <c r="A24" s="20" t="s">
        <v>13</v>
      </c>
      <c r="B24" s="89" t="s">
        <v>29</v>
      </c>
      <c r="C24" s="89"/>
      <c r="D24" s="20"/>
      <c r="E24" s="20"/>
      <c r="F24" s="20"/>
      <c r="G24" s="20"/>
      <c r="H24" s="20"/>
    </row>
    <row r="25" spans="1:8" ht="15" customHeight="1" hidden="1">
      <c r="A25" s="20"/>
      <c r="B25" s="89" t="s">
        <v>30</v>
      </c>
      <c r="C25" s="89"/>
      <c r="D25" s="89"/>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06" t="s">
        <v>117</v>
      </c>
      <c r="B2" s="106"/>
    </row>
    <row r="3" spans="1:2" ht="22.5" customHeight="1">
      <c r="A3" s="62" t="s">
        <v>118</v>
      </c>
      <c r="B3" s="63" t="s">
        <v>143</v>
      </c>
    </row>
    <row r="4" spans="1:2" ht="22.5" customHeight="1">
      <c r="A4" s="62" t="s">
        <v>119</v>
      </c>
      <c r="B4" s="63" t="s">
        <v>140</v>
      </c>
    </row>
    <row r="5" spans="1:2" ht="22.5" customHeight="1">
      <c r="A5" s="62" t="s">
        <v>120</v>
      </c>
      <c r="B5" s="64" t="s">
        <v>112</v>
      </c>
    </row>
    <row r="6" spans="1:2" ht="22.5" customHeight="1">
      <c r="A6" s="62" t="s">
        <v>121</v>
      </c>
      <c r="B6" s="64" t="s">
        <v>78</v>
      </c>
    </row>
    <row r="7" spans="1:2" ht="22.5" customHeight="1">
      <c r="A7" s="62" t="s">
        <v>122</v>
      </c>
      <c r="B7" s="64" t="s">
        <v>126</v>
      </c>
    </row>
    <row r="8" spans="1:2" ht="15.75">
      <c r="A8" s="65" t="s">
        <v>123</v>
      </c>
      <c r="B8" s="74" t="s">
        <v>141</v>
      </c>
    </row>
    <row r="9" ht="15.75">
      <c r="B9" s="64" t="s">
        <v>127</v>
      </c>
    </row>
    <row r="10" spans="1:2" ht="62.25" customHeight="1">
      <c r="A10" s="107" t="s">
        <v>124</v>
      </c>
      <c r="B10" s="107"/>
    </row>
    <row r="11" spans="1:2" ht="15.75">
      <c r="A11" s="108" t="s">
        <v>125</v>
      </c>
      <c r="B11" s="108"/>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T72"/>
  <sheetViews>
    <sheetView zoomScale="160" zoomScaleNormal="160" zoomScalePageLayoutView="0" workbookViewId="0" topLeftCell="J1">
      <selection activeCell="U7" sqref="U7"/>
    </sheetView>
  </sheetViews>
  <sheetFormatPr defaultColWidth="9.00390625" defaultRowHeight="15.75"/>
  <cols>
    <col min="1" max="1" width="3.50390625" style="28" customWidth="1"/>
    <col min="2" max="2" width="17.625" style="28" customWidth="1"/>
    <col min="3" max="3" width="11.00390625" style="28" customWidth="1"/>
    <col min="4" max="5" width="8.125" style="28" customWidth="1"/>
    <col min="6" max="6" width="5.50390625" style="28" customWidth="1"/>
    <col min="7" max="7" width="6.125" style="28" customWidth="1"/>
    <col min="8" max="8" width="8.75390625" style="28" customWidth="1"/>
    <col min="9" max="9" width="8.00390625" style="28" customWidth="1"/>
    <col min="10" max="10" width="6.875" style="28" customWidth="1"/>
    <col min="11" max="11" width="5.125" style="28" customWidth="1"/>
    <col min="12" max="12" width="4.50390625" style="28" customWidth="1"/>
    <col min="13" max="13" width="6.375" style="28" customWidth="1"/>
    <col min="14" max="14" width="4.75390625" style="28" customWidth="1"/>
    <col min="15" max="15" width="4.875" style="28" customWidth="1"/>
    <col min="16" max="16" width="5.00390625" style="28" customWidth="1"/>
    <col min="17" max="17" width="5.125" style="28" customWidth="1"/>
    <col min="18" max="18" width="8.50390625" style="28" customWidth="1"/>
    <col min="19" max="19" width="7.00390625" style="28" customWidth="1"/>
    <col min="20" max="20" width="4.25390625" style="28" customWidth="1"/>
    <col min="21" max="16384" width="9.00390625" style="28" customWidth="1"/>
  </cols>
  <sheetData>
    <row r="1" spans="1:20" ht="20.25" customHeight="1">
      <c r="A1" s="30" t="s">
        <v>16</v>
      </c>
      <c r="B1" s="30"/>
      <c r="C1" s="30"/>
      <c r="E1" s="124" t="s">
        <v>72</v>
      </c>
      <c r="F1" s="124"/>
      <c r="G1" s="124"/>
      <c r="H1" s="124"/>
      <c r="I1" s="124"/>
      <c r="J1" s="124"/>
      <c r="K1" s="124"/>
      <c r="L1" s="124"/>
      <c r="M1" s="124"/>
      <c r="N1" s="124"/>
      <c r="O1" s="124"/>
      <c r="P1" s="124"/>
      <c r="Q1" s="75" t="s">
        <v>138</v>
      </c>
      <c r="R1" s="31"/>
      <c r="S1" s="31"/>
      <c r="T1" s="31"/>
    </row>
    <row r="2" spans="1:20" ht="17.25" customHeight="1">
      <c r="A2" s="121" t="s">
        <v>76</v>
      </c>
      <c r="B2" s="121"/>
      <c r="C2" s="121"/>
      <c r="D2" s="121"/>
      <c r="E2" s="125" t="s">
        <v>20</v>
      </c>
      <c r="F2" s="125"/>
      <c r="G2" s="125"/>
      <c r="H2" s="125"/>
      <c r="I2" s="125"/>
      <c r="J2" s="125"/>
      <c r="K2" s="125"/>
      <c r="L2" s="125"/>
      <c r="M2" s="125"/>
      <c r="N2" s="125"/>
      <c r="O2" s="125"/>
      <c r="P2" s="125"/>
      <c r="Q2" s="130" t="str">
        <f>Sheet1!B4</f>
        <v>Cục THADS tỉnh Thái Bình</v>
      </c>
      <c r="R2" s="131"/>
      <c r="S2" s="131"/>
      <c r="T2" s="131"/>
    </row>
    <row r="3" spans="1:20" ht="14.25" customHeight="1">
      <c r="A3" s="121" t="s">
        <v>77</v>
      </c>
      <c r="B3" s="121"/>
      <c r="C3" s="121"/>
      <c r="D3" s="121"/>
      <c r="E3" s="132" t="str">
        <f>Sheet1!B3</f>
        <v>02 tháng / năm 2018</v>
      </c>
      <c r="F3" s="132"/>
      <c r="G3" s="132"/>
      <c r="H3" s="132"/>
      <c r="I3" s="132"/>
      <c r="J3" s="132"/>
      <c r="K3" s="132"/>
      <c r="L3" s="132"/>
      <c r="M3" s="132"/>
      <c r="N3" s="132"/>
      <c r="O3" s="132"/>
      <c r="P3" s="132"/>
      <c r="Q3" s="31" t="s">
        <v>73</v>
      </c>
      <c r="R3" s="32"/>
      <c r="S3" s="31"/>
      <c r="T3" s="31"/>
    </row>
    <row r="4" spans="1:20" ht="14.25" customHeight="1">
      <c r="A4" s="30" t="s">
        <v>59</v>
      </c>
      <c r="B4" s="30"/>
      <c r="C4" s="30"/>
      <c r="D4" s="30"/>
      <c r="E4" s="30"/>
      <c r="F4" s="30"/>
      <c r="G4" s="30"/>
      <c r="H4" s="30"/>
      <c r="I4" s="30"/>
      <c r="J4" s="30"/>
      <c r="K4" s="30"/>
      <c r="L4" s="30"/>
      <c r="M4" s="30"/>
      <c r="N4" s="30"/>
      <c r="O4" s="37"/>
      <c r="P4" s="37"/>
      <c r="Q4" s="127" t="s">
        <v>22</v>
      </c>
      <c r="R4" s="127"/>
      <c r="S4" s="127"/>
      <c r="T4" s="127"/>
    </row>
    <row r="5" spans="2:20" ht="15" customHeight="1">
      <c r="B5" s="38"/>
      <c r="C5" s="38"/>
      <c r="Q5" s="120" t="s">
        <v>56</v>
      </c>
      <c r="R5" s="120"/>
      <c r="S5" s="120"/>
      <c r="T5" s="120"/>
    </row>
    <row r="6" spans="1:20" s="77" customFormat="1" ht="22.5" customHeight="1">
      <c r="A6" s="128" t="s">
        <v>33</v>
      </c>
      <c r="B6" s="128"/>
      <c r="C6" s="122" t="s">
        <v>60</v>
      </c>
      <c r="D6" s="123"/>
      <c r="E6" s="123"/>
      <c r="F6" s="115" t="s">
        <v>51</v>
      </c>
      <c r="G6" s="115" t="s">
        <v>61</v>
      </c>
      <c r="H6" s="126" t="s">
        <v>52</v>
      </c>
      <c r="I6" s="126"/>
      <c r="J6" s="126"/>
      <c r="K6" s="126"/>
      <c r="L6" s="126"/>
      <c r="M6" s="126"/>
      <c r="N6" s="126"/>
      <c r="O6" s="126"/>
      <c r="P6" s="126"/>
      <c r="Q6" s="126"/>
      <c r="R6" s="126"/>
      <c r="S6" s="116" t="s">
        <v>62</v>
      </c>
      <c r="T6" s="113" t="s">
        <v>74</v>
      </c>
    </row>
    <row r="7" spans="1:20" s="31" customFormat="1" ht="16.5" customHeight="1">
      <c r="A7" s="128"/>
      <c r="B7" s="128"/>
      <c r="C7" s="116" t="s">
        <v>24</v>
      </c>
      <c r="D7" s="116" t="s">
        <v>5</v>
      </c>
      <c r="E7" s="115"/>
      <c r="F7" s="115"/>
      <c r="G7" s="115"/>
      <c r="H7" s="115" t="s">
        <v>18</v>
      </c>
      <c r="I7" s="116" t="s">
        <v>53</v>
      </c>
      <c r="J7" s="116"/>
      <c r="K7" s="116"/>
      <c r="L7" s="116"/>
      <c r="M7" s="116"/>
      <c r="N7" s="116"/>
      <c r="O7" s="116"/>
      <c r="P7" s="116"/>
      <c r="Q7" s="116"/>
      <c r="R7" s="115" t="s">
        <v>64</v>
      </c>
      <c r="S7" s="115"/>
      <c r="T7" s="114"/>
    </row>
    <row r="8" spans="1:20" s="77" customFormat="1" ht="15.75" customHeight="1">
      <c r="A8" s="128"/>
      <c r="B8" s="128"/>
      <c r="C8" s="115"/>
      <c r="D8" s="115"/>
      <c r="E8" s="115"/>
      <c r="F8" s="115"/>
      <c r="G8" s="115"/>
      <c r="H8" s="115"/>
      <c r="I8" s="115" t="s">
        <v>18</v>
      </c>
      <c r="J8" s="116" t="s">
        <v>5</v>
      </c>
      <c r="K8" s="116"/>
      <c r="L8" s="116"/>
      <c r="M8" s="116"/>
      <c r="N8" s="116"/>
      <c r="O8" s="116"/>
      <c r="P8" s="116"/>
      <c r="Q8" s="116"/>
      <c r="R8" s="115"/>
      <c r="S8" s="115"/>
      <c r="T8" s="114"/>
    </row>
    <row r="9" spans="1:20" s="77" customFormat="1" ht="15.75" customHeight="1">
      <c r="A9" s="128"/>
      <c r="B9" s="128"/>
      <c r="C9" s="115"/>
      <c r="D9" s="116" t="s">
        <v>65</v>
      </c>
      <c r="E9" s="116" t="s">
        <v>66</v>
      </c>
      <c r="F9" s="115"/>
      <c r="G9" s="115"/>
      <c r="H9" s="115"/>
      <c r="I9" s="115"/>
      <c r="J9" s="116" t="s">
        <v>67</v>
      </c>
      <c r="K9" s="116" t="s">
        <v>68</v>
      </c>
      <c r="L9" s="116" t="s">
        <v>57</v>
      </c>
      <c r="M9" s="115" t="s">
        <v>54</v>
      </c>
      <c r="N9" s="115" t="s">
        <v>69</v>
      </c>
      <c r="O9" s="115" t="s">
        <v>55</v>
      </c>
      <c r="P9" s="115" t="s">
        <v>70</v>
      </c>
      <c r="Q9" s="115" t="s">
        <v>71</v>
      </c>
      <c r="R9" s="115"/>
      <c r="S9" s="115"/>
      <c r="T9" s="114"/>
    </row>
    <row r="10" spans="1:20" s="77" customFormat="1" ht="57.75" customHeight="1">
      <c r="A10" s="128"/>
      <c r="B10" s="128"/>
      <c r="C10" s="115"/>
      <c r="D10" s="115"/>
      <c r="E10" s="115"/>
      <c r="F10" s="115"/>
      <c r="G10" s="115"/>
      <c r="H10" s="115"/>
      <c r="I10" s="115"/>
      <c r="J10" s="116"/>
      <c r="K10" s="116"/>
      <c r="L10" s="116"/>
      <c r="M10" s="115"/>
      <c r="N10" s="115"/>
      <c r="O10" s="115" t="s">
        <v>55</v>
      </c>
      <c r="P10" s="115" t="s">
        <v>70</v>
      </c>
      <c r="Q10" s="115" t="s">
        <v>71</v>
      </c>
      <c r="R10" s="115"/>
      <c r="S10" s="115"/>
      <c r="T10" s="114"/>
    </row>
    <row r="11" spans="1:20" ht="11.25" customHeight="1">
      <c r="A11" s="118" t="s">
        <v>4</v>
      </c>
      <c r="B11" s="119"/>
      <c r="C11" s="76">
        <v>1</v>
      </c>
      <c r="D11" s="76">
        <v>2</v>
      </c>
      <c r="E11" s="76">
        <v>3</v>
      </c>
      <c r="F11" s="76">
        <v>4</v>
      </c>
      <c r="G11" s="76">
        <v>5</v>
      </c>
      <c r="H11" s="76">
        <v>6</v>
      </c>
      <c r="I11" s="76">
        <v>7</v>
      </c>
      <c r="J11" s="76">
        <v>8</v>
      </c>
      <c r="K11" s="76">
        <v>9</v>
      </c>
      <c r="L11" s="76">
        <v>10</v>
      </c>
      <c r="M11" s="76">
        <v>11</v>
      </c>
      <c r="N11" s="76">
        <v>12</v>
      </c>
      <c r="O11" s="76">
        <v>13</v>
      </c>
      <c r="P11" s="76">
        <v>14</v>
      </c>
      <c r="Q11" s="76">
        <v>15</v>
      </c>
      <c r="R11" s="76">
        <v>16</v>
      </c>
      <c r="S11" s="76">
        <v>17</v>
      </c>
      <c r="T11" s="76">
        <v>18</v>
      </c>
    </row>
    <row r="12" spans="1:20" ht="15.75">
      <c r="A12" s="111" t="s">
        <v>17</v>
      </c>
      <c r="B12" s="112"/>
      <c r="C12" s="55">
        <f>+C13+C21</f>
        <v>860484771</v>
      </c>
      <c r="D12" s="55">
        <f aca="true" t="shared" si="0" ref="D12:S12">+D13+D21</f>
        <v>618023719</v>
      </c>
      <c r="E12" s="55">
        <f t="shared" si="0"/>
        <v>242461052</v>
      </c>
      <c r="F12" s="55">
        <f>+F13+F21</f>
        <v>55399</v>
      </c>
      <c r="G12" s="55">
        <f t="shared" si="0"/>
        <v>0</v>
      </c>
      <c r="H12" s="50">
        <f aca="true" t="shared" si="1" ref="H12:H20">+I12+R12</f>
        <v>860429372</v>
      </c>
      <c r="I12" s="50">
        <f aca="true" t="shared" si="2" ref="I12:I20">+SUM(J12:Q12)</f>
        <v>456499324</v>
      </c>
      <c r="J12" s="55">
        <f t="shared" si="0"/>
        <v>10812282</v>
      </c>
      <c r="K12" s="55">
        <f t="shared" si="0"/>
        <v>1177705</v>
      </c>
      <c r="L12" s="55">
        <f t="shared" si="0"/>
        <v>0</v>
      </c>
      <c r="M12" s="55">
        <f t="shared" si="0"/>
        <v>370299286</v>
      </c>
      <c r="N12" s="55">
        <f t="shared" si="0"/>
        <v>2068113</v>
      </c>
      <c r="O12" s="55">
        <f t="shared" si="0"/>
        <v>71938561</v>
      </c>
      <c r="P12" s="55">
        <f t="shared" si="0"/>
        <v>0</v>
      </c>
      <c r="Q12" s="55">
        <f t="shared" si="0"/>
        <v>203377</v>
      </c>
      <c r="R12" s="55">
        <f t="shared" si="0"/>
        <v>403930048</v>
      </c>
      <c r="S12" s="55">
        <f t="shared" si="0"/>
        <v>848439385</v>
      </c>
      <c r="T12" s="78">
        <f>+SUM(J12:L12)/I12</f>
        <v>0.026265070657585463</v>
      </c>
    </row>
    <row r="13" spans="1:20" ht="15.75">
      <c r="A13" s="33" t="s">
        <v>0</v>
      </c>
      <c r="B13" s="34" t="s">
        <v>50</v>
      </c>
      <c r="C13" s="50">
        <f aca="true" t="shared" si="3" ref="C13:C20">+SUM(D13:E13)</f>
        <v>340954680</v>
      </c>
      <c r="D13" s="56">
        <f aca="true" t="shared" si="4" ref="D13:S13">+SUM(D14:D20)</f>
        <v>340186582</v>
      </c>
      <c r="E13" s="56">
        <f t="shared" si="4"/>
        <v>768098</v>
      </c>
      <c r="F13" s="56">
        <f>+SUM(F14:F20)</f>
        <v>5949</v>
      </c>
      <c r="G13" s="56">
        <f t="shared" si="4"/>
        <v>0</v>
      </c>
      <c r="H13" s="50">
        <f t="shared" si="1"/>
        <v>340948731</v>
      </c>
      <c r="I13" s="50">
        <f t="shared" si="2"/>
        <v>262942660</v>
      </c>
      <c r="J13" s="56">
        <f t="shared" si="4"/>
        <v>373025</v>
      </c>
      <c r="K13" s="56">
        <f t="shared" si="4"/>
        <v>0</v>
      </c>
      <c r="L13" s="56">
        <f t="shared" si="4"/>
        <v>0</v>
      </c>
      <c r="M13" s="56">
        <f t="shared" si="4"/>
        <v>190781247</v>
      </c>
      <c r="N13" s="56">
        <f t="shared" si="4"/>
        <v>0</v>
      </c>
      <c r="O13" s="56">
        <f t="shared" si="4"/>
        <v>71788388</v>
      </c>
      <c r="P13" s="56">
        <f t="shared" si="4"/>
        <v>0</v>
      </c>
      <c r="Q13" s="56">
        <f t="shared" si="4"/>
        <v>0</v>
      </c>
      <c r="R13" s="56">
        <f t="shared" si="4"/>
        <v>78006071</v>
      </c>
      <c r="S13" s="56">
        <f t="shared" si="4"/>
        <v>340575706</v>
      </c>
      <c r="T13" s="78">
        <f aca="true" t="shared" si="5" ref="T13:T64">+SUM(J13:L13)/I13</f>
        <v>0.0014186553068262107</v>
      </c>
    </row>
    <row r="14" spans="1:20" ht="15.75">
      <c r="A14" s="39">
        <v>1</v>
      </c>
      <c r="B14" s="35" t="s">
        <v>116</v>
      </c>
      <c r="C14" s="50">
        <f t="shared" si="3"/>
        <v>286050</v>
      </c>
      <c r="D14" s="58">
        <v>234242</v>
      </c>
      <c r="E14" s="58">
        <v>51808</v>
      </c>
      <c r="F14" s="58">
        <v>0</v>
      </c>
      <c r="G14" s="58">
        <v>0</v>
      </c>
      <c r="H14" s="50">
        <f t="shared" si="1"/>
        <v>286050</v>
      </c>
      <c r="I14" s="50">
        <f t="shared" si="2"/>
        <v>105300</v>
      </c>
      <c r="J14" s="58">
        <v>41490</v>
      </c>
      <c r="K14" s="58">
        <v>0</v>
      </c>
      <c r="L14" s="58">
        <v>0</v>
      </c>
      <c r="M14" s="58">
        <v>63810</v>
      </c>
      <c r="N14" s="58">
        <v>0</v>
      </c>
      <c r="O14" s="58">
        <v>0</v>
      </c>
      <c r="P14" s="58">
        <v>0</v>
      </c>
      <c r="Q14" s="58">
        <v>0</v>
      </c>
      <c r="R14" s="58">
        <v>180750</v>
      </c>
      <c r="S14" s="57">
        <f aca="true" t="shared" si="6" ref="S14:S20">+SUM(M14:R14)</f>
        <v>244560</v>
      </c>
      <c r="T14" s="78">
        <f t="shared" si="5"/>
        <v>0.394017094017094</v>
      </c>
    </row>
    <row r="15" spans="1:20" ht="15.75">
      <c r="A15" s="39">
        <v>2</v>
      </c>
      <c r="B15" s="35" t="s">
        <v>78</v>
      </c>
      <c r="C15" s="50">
        <f t="shared" si="3"/>
        <v>7387800</v>
      </c>
      <c r="D15" s="58">
        <v>7377350</v>
      </c>
      <c r="E15" s="58">
        <v>10450</v>
      </c>
      <c r="F15" s="58">
        <v>0</v>
      </c>
      <c r="G15" s="58">
        <v>0</v>
      </c>
      <c r="H15" s="50">
        <f t="shared" si="1"/>
        <v>7387800</v>
      </c>
      <c r="I15" s="50">
        <f t="shared" si="2"/>
        <v>7028057</v>
      </c>
      <c r="J15" s="58">
        <v>105320</v>
      </c>
      <c r="K15" s="58">
        <v>0</v>
      </c>
      <c r="L15" s="58">
        <v>0</v>
      </c>
      <c r="M15" s="58">
        <v>6922737</v>
      </c>
      <c r="N15" s="58">
        <v>0</v>
      </c>
      <c r="O15" s="58">
        <v>0</v>
      </c>
      <c r="P15" s="58">
        <v>0</v>
      </c>
      <c r="Q15" s="58">
        <v>0</v>
      </c>
      <c r="R15" s="58">
        <v>359743</v>
      </c>
      <c r="S15" s="57">
        <f t="shared" si="6"/>
        <v>7282480</v>
      </c>
      <c r="T15" s="78">
        <f t="shared" si="5"/>
        <v>0.01498564966106564</v>
      </c>
    </row>
    <row r="16" spans="1:20" ht="15.75">
      <c r="A16" s="39">
        <v>3</v>
      </c>
      <c r="B16" s="35" t="s">
        <v>79</v>
      </c>
      <c r="C16" s="50">
        <f t="shared" si="3"/>
        <v>86929149</v>
      </c>
      <c r="D16" s="58">
        <v>86394244</v>
      </c>
      <c r="E16" s="58">
        <v>534905</v>
      </c>
      <c r="F16" s="58">
        <v>5949</v>
      </c>
      <c r="G16" s="58">
        <v>0</v>
      </c>
      <c r="H16" s="50">
        <f t="shared" si="1"/>
        <v>86923200</v>
      </c>
      <c r="I16" s="50">
        <f t="shared" si="2"/>
        <v>23013490</v>
      </c>
      <c r="J16" s="58">
        <v>146500</v>
      </c>
      <c r="K16" s="58">
        <v>0</v>
      </c>
      <c r="L16" s="58">
        <v>0</v>
      </c>
      <c r="M16" s="58">
        <v>22866990</v>
      </c>
      <c r="N16" s="58">
        <v>0</v>
      </c>
      <c r="O16" s="58">
        <v>0</v>
      </c>
      <c r="P16" s="58">
        <v>0</v>
      </c>
      <c r="Q16" s="58">
        <v>0</v>
      </c>
      <c r="R16" s="58">
        <v>63909710</v>
      </c>
      <c r="S16" s="57">
        <f t="shared" si="6"/>
        <v>86776700</v>
      </c>
      <c r="T16" s="78">
        <f t="shared" si="5"/>
        <v>0.0063658315188178756</v>
      </c>
    </row>
    <row r="17" spans="1:20" ht="15.75">
      <c r="A17" s="39">
        <v>4</v>
      </c>
      <c r="B17" s="35" t="s">
        <v>110</v>
      </c>
      <c r="C17" s="50">
        <f t="shared" si="3"/>
        <v>149401697</v>
      </c>
      <c r="D17" s="58">
        <v>149390497</v>
      </c>
      <c r="E17" s="58">
        <v>11200</v>
      </c>
      <c r="F17" s="58">
        <v>0</v>
      </c>
      <c r="G17" s="58">
        <v>0</v>
      </c>
      <c r="H17" s="50">
        <f t="shared" si="1"/>
        <v>149401697</v>
      </c>
      <c r="I17" s="50">
        <f t="shared" si="2"/>
        <v>148766788</v>
      </c>
      <c r="J17" s="58">
        <v>11400</v>
      </c>
      <c r="K17" s="58">
        <v>0</v>
      </c>
      <c r="L17" s="58">
        <v>0</v>
      </c>
      <c r="M17" s="58">
        <v>148755388</v>
      </c>
      <c r="N17" s="58">
        <v>0</v>
      </c>
      <c r="O17" s="58">
        <v>0</v>
      </c>
      <c r="P17" s="58">
        <v>0</v>
      </c>
      <c r="Q17" s="58">
        <v>0</v>
      </c>
      <c r="R17" s="58">
        <v>634909</v>
      </c>
      <c r="S17" s="57">
        <f t="shared" si="6"/>
        <v>149390297</v>
      </c>
      <c r="T17" s="78">
        <f t="shared" si="5"/>
        <v>7.663000696096229E-05</v>
      </c>
    </row>
    <row r="18" spans="1:20" ht="15.75">
      <c r="A18" s="39">
        <v>5</v>
      </c>
      <c r="B18" s="35" t="s">
        <v>80</v>
      </c>
      <c r="C18" s="50">
        <f t="shared" si="3"/>
        <v>72840149</v>
      </c>
      <c r="D18" s="58">
        <v>72828189</v>
      </c>
      <c r="E18" s="58">
        <v>11960</v>
      </c>
      <c r="F18" s="58">
        <v>0</v>
      </c>
      <c r="G18" s="58">
        <v>0</v>
      </c>
      <c r="H18" s="50">
        <f t="shared" si="1"/>
        <v>72840149</v>
      </c>
      <c r="I18" s="50">
        <f t="shared" si="2"/>
        <v>72640504</v>
      </c>
      <c r="J18" s="58">
        <v>5840</v>
      </c>
      <c r="K18" s="58">
        <v>0</v>
      </c>
      <c r="L18" s="58">
        <v>0</v>
      </c>
      <c r="M18" s="58">
        <v>846276</v>
      </c>
      <c r="N18" s="58">
        <v>0</v>
      </c>
      <c r="O18" s="58">
        <v>71788388</v>
      </c>
      <c r="P18" s="58">
        <v>0</v>
      </c>
      <c r="Q18" s="58">
        <v>0</v>
      </c>
      <c r="R18" s="58">
        <v>199645</v>
      </c>
      <c r="S18" s="57">
        <f t="shared" si="6"/>
        <v>72834309</v>
      </c>
      <c r="T18" s="78">
        <f t="shared" si="5"/>
        <v>8.039591795783796E-05</v>
      </c>
    </row>
    <row r="19" spans="1:20" ht="15.75">
      <c r="A19" s="39">
        <v>6</v>
      </c>
      <c r="B19" s="35" t="s">
        <v>83</v>
      </c>
      <c r="C19" s="50">
        <f t="shared" si="3"/>
        <v>22676765</v>
      </c>
      <c r="D19" s="58">
        <v>22528990</v>
      </c>
      <c r="E19" s="58">
        <v>147775</v>
      </c>
      <c r="F19" s="58">
        <v>0</v>
      </c>
      <c r="G19" s="58">
        <v>0</v>
      </c>
      <c r="H19" s="50">
        <f t="shared" si="1"/>
        <v>22676765</v>
      </c>
      <c r="I19" s="50">
        <f t="shared" si="2"/>
        <v>10874060</v>
      </c>
      <c r="J19" s="58">
        <v>55975</v>
      </c>
      <c r="K19" s="58">
        <v>0</v>
      </c>
      <c r="L19" s="58">
        <v>0</v>
      </c>
      <c r="M19" s="58">
        <v>10818085</v>
      </c>
      <c r="N19" s="58">
        <v>0</v>
      </c>
      <c r="O19" s="58">
        <v>0</v>
      </c>
      <c r="P19" s="58">
        <v>0</v>
      </c>
      <c r="Q19" s="58">
        <v>0</v>
      </c>
      <c r="R19" s="58">
        <v>11802705</v>
      </c>
      <c r="S19" s="57">
        <f t="shared" si="6"/>
        <v>22620790</v>
      </c>
      <c r="T19" s="78">
        <f t="shared" si="5"/>
        <v>0.0051475713762844785</v>
      </c>
    </row>
    <row r="20" spans="1:20" ht="15.75">
      <c r="A20" s="39">
        <v>7</v>
      </c>
      <c r="B20" s="35" t="s">
        <v>85</v>
      </c>
      <c r="C20" s="50">
        <f t="shared" si="3"/>
        <v>1433070</v>
      </c>
      <c r="D20" s="58">
        <v>1433070</v>
      </c>
      <c r="E20" s="58">
        <v>0</v>
      </c>
      <c r="F20" s="58">
        <v>0</v>
      </c>
      <c r="G20" s="58">
        <v>0</v>
      </c>
      <c r="H20" s="50">
        <f t="shared" si="1"/>
        <v>1433070</v>
      </c>
      <c r="I20" s="50">
        <f t="shared" si="2"/>
        <v>514461</v>
      </c>
      <c r="J20" s="58">
        <v>6500</v>
      </c>
      <c r="K20" s="58">
        <v>0</v>
      </c>
      <c r="L20" s="58">
        <v>0</v>
      </c>
      <c r="M20" s="58">
        <v>507961</v>
      </c>
      <c r="N20" s="58">
        <v>0</v>
      </c>
      <c r="O20" s="58">
        <v>0</v>
      </c>
      <c r="P20" s="58">
        <v>0</v>
      </c>
      <c r="Q20" s="58">
        <v>0</v>
      </c>
      <c r="R20" s="58">
        <v>918609</v>
      </c>
      <c r="S20" s="57">
        <f t="shared" si="6"/>
        <v>1426570</v>
      </c>
      <c r="T20" s="78">
        <f t="shared" si="5"/>
        <v>0.012634582601985378</v>
      </c>
    </row>
    <row r="21" spans="1:20" ht="15.75">
      <c r="A21" s="33" t="s">
        <v>1</v>
      </c>
      <c r="B21" s="34" t="s">
        <v>10</v>
      </c>
      <c r="C21" s="56">
        <f aca="true" t="shared" si="7" ref="C21:S21">+C22+C30+C35+C39+C44+C51+C55+C60</f>
        <v>519530091</v>
      </c>
      <c r="D21" s="56">
        <f t="shared" si="7"/>
        <v>277837137</v>
      </c>
      <c r="E21" s="56">
        <f t="shared" si="7"/>
        <v>241692954</v>
      </c>
      <c r="F21" s="56">
        <f t="shared" si="7"/>
        <v>49450</v>
      </c>
      <c r="G21" s="56">
        <f t="shared" si="7"/>
        <v>0</v>
      </c>
      <c r="H21" s="56">
        <f t="shared" si="7"/>
        <v>519480641</v>
      </c>
      <c r="I21" s="56">
        <f t="shared" si="7"/>
        <v>193556664</v>
      </c>
      <c r="J21" s="56">
        <f t="shared" si="7"/>
        <v>10439257</v>
      </c>
      <c r="K21" s="56">
        <f t="shared" si="7"/>
        <v>1177705</v>
      </c>
      <c r="L21" s="56">
        <f t="shared" si="7"/>
        <v>0</v>
      </c>
      <c r="M21" s="56">
        <f t="shared" si="7"/>
        <v>179518039</v>
      </c>
      <c r="N21" s="56">
        <f t="shared" si="7"/>
        <v>2068113</v>
      </c>
      <c r="O21" s="56">
        <f t="shared" si="7"/>
        <v>150173</v>
      </c>
      <c r="P21" s="56">
        <f t="shared" si="7"/>
        <v>0</v>
      </c>
      <c r="Q21" s="56">
        <f t="shared" si="7"/>
        <v>203377</v>
      </c>
      <c r="R21" s="56">
        <f t="shared" si="7"/>
        <v>325923977</v>
      </c>
      <c r="S21" s="56">
        <f t="shared" si="7"/>
        <v>507863679</v>
      </c>
      <c r="T21" s="79">
        <f t="shared" si="5"/>
        <v>0.06001840370631724</v>
      </c>
    </row>
    <row r="22" spans="1:20" s="42" customFormat="1" ht="15.75">
      <c r="A22" s="40">
        <v>1</v>
      </c>
      <c r="B22" s="41" t="s">
        <v>81</v>
      </c>
      <c r="C22" s="50">
        <f>+SUM(C23:C29)</f>
        <v>93740743</v>
      </c>
      <c r="D22" s="50">
        <f>+SUM(D23:D29)</f>
        <v>87667834</v>
      </c>
      <c r="E22" s="50">
        <f aca="true" t="shared" si="8" ref="E22:R22">+SUM(E23:E29)</f>
        <v>6072909</v>
      </c>
      <c r="F22" s="50">
        <f t="shared" si="8"/>
        <v>17850</v>
      </c>
      <c r="G22" s="50">
        <f t="shared" si="8"/>
        <v>0</v>
      </c>
      <c r="H22" s="50">
        <f aca="true" t="shared" si="9" ref="H22:H64">+I22+R22</f>
        <v>93722893</v>
      </c>
      <c r="I22" s="50">
        <f t="shared" si="8"/>
        <v>51503322</v>
      </c>
      <c r="J22" s="50">
        <f t="shared" si="8"/>
        <v>2829083</v>
      </c>
      <c r="K22" s="50">
        <f t="shared" si="8"/>
        <v>0</v>
      </c>
      <c r="L22" s="50">
        <f t="shared" si="8"/>
        <v>0</v>
      </c>
      <c r="M22" s="50">
        <f t="shared" si="8"/>
        <v>48628139</v>
      </c>
      <c r="N22" s="50">
        <f t="shared" si="8"/>
        <v>0</v>
      </c>
      <c r="O22" s="50">
        <f t="shared" si="8"/>
        <v>46100</v>
      </c>
      <c r="P22" s="50">
        <f t="shared" si="8"/>
        <v>0</v>
      </c>
      <c r="Q22" s="50">
        <f t="shared" si="8"/>
        <v>0</v>
      </c>
      <c r="R22" s="50">
        <f t="shared" si="8"/>
        <v>42219571</v>
      </c>
      <c r="S22" s="57">
        <f>+SUM(M22:R22)</f>
        <v>90893810</v>
      </c>
      <c r="T22" s="78">
        <f t="shared" si="5"/>
        <v>0.05493010722686975</v>
      </c>
    </row>
    <row r="23" spans="1:20" s="45" customFormat="1" ht="15.75">
      <c r="A23" s="43">
        <v>1</v>
      </c>
      <c r="B23" s="44" t="s">
        <v>142</v>
      </c>
      <c r="C23" s="50">
        <f aca="true" t="shared" si="10" ref="C23:C64">+SUM(D23:E23)</f>
        <v>7231776</v>
      </c>
      <c r="D23" s="52">
        <v>7054596</v>
      </c>
      <c r="E23" s="52">
        <v>177180</v>
      </c>
      <c r="F23" s="52">
        <v>17350</v>
      </c>
      <c r="G23" s="52">
        <v>0</v>
      </c>
      <c r="H23" s="50">
        <f t="shared" si="9"/>
        <v>7214426</v>
      </c>
      <c r="I23" s="50">
        <f aca="true" t="shared" si="11" ref="I23:I64">+SUM(J23:Q23)</f>
        <v>2434511</v>
      </c>
      <c r="J23" s="52">
        <v>114334</v>
      </c>
      <c r="K23" s="52">
        <v>0</v>
      </c>
      <c r="L23" s="52">
        <v>0</v>
      </c>
      <c r="M23" s="52">
        <v>2320177</v>
      </c>
      <c r="N23" s="52">
        <v>0</v>
      </c>
      <c r="O23" s="52">
        <v>0</v>
      </c>
      <c r="P23" s="52">
        <v>0</v>
      </c>
      <c r="Q23" s="52">
        <v>0</v>
      </c>
      <c r="R23" s="52">
        <v>4779915</v>
      </c>
      <c r="S23" s="57">
        <f aca="true" t="shared" si="12" ref="S23:S64">+SUM(M23:R23)</f>
        <v>7100092</v>
      </c>
      <c r="T23" s="78">
        <f t="shared" si="5"/>
        <v>0.0469638461276207</v>
      </c>
    </row>
    <row r="24" spans="1:20" s="45" customFormat="1" ht="15.75">
      <c r="A24" s="43">
        <v>2</v>
      </c>
      <c r="B24" s="44" t="s">
        <v>114</v>
      </c>
      <c r="C24" s="50">
        <f t="shared" si="10"/>
        <v>11867229</v>
      </c>
      <c r="D24" s="52">
        <v>11804207</v>
      </c>
      <c r="E24" s="52">
        <v>63022</v>
      </c>
      <c r="F24" s="52">
        <v>0</v>
      </c>
      <c r="G24" s="52">
        <v>0</v>
      </c>
      <c r="H24" s="50">
        <f t="shared" si="9"/>
        <v>11867229</v>
      </c>
      <c r="I24" s="50">
        <f t="shared" si="11"/>
        <v>3618689</v>
      </c>
      <c r="J24" s="52">
        <v>2497081</v>
      </c>
      <c r="K24" s="52">
        <v>0</v>
      </c>
      <c r="L24" s="52">
        <v>0</v>
      </c>
      <c r="M24" s="52">
        <v>1121608</v>
      </c>
      <c r="N24" s="52">
        <v>0</v>
      </c>
      <c r="O24" s="52">
        <v>0</v>
      </c>
      <c r="P24" s="52">
        <v>0</v>
      </c>
      <c r="Q24" s="52">
        <v>0</v>
      </c>
      <c r="R24" s="52">
        <v>8248540</v>
      </c>
      <c r="S24" s="57">
        <f t="shared" si="12"/>
        <v>9370148</v>
      </c>
      <c r="T24" s="78">
        <f t="shared" si="5"/>
        <v>0.6900512865294586</v>
      </c>
    </row>
    <row r="25" spans="1:20" s="45" customFormat="1" ht="15.75">
      <c r="A25" s="43">
        <v>3</v>
      </c>
      <c r="B25" s="44" t="s">
        <v>95</v>
      </c>
      <c r="C25" s="50">
        <f t="shared" si="10"/>
        <v>35464900</v>
      </c>
      <c r="D25" s="52">
        <v>35224870</v>
      </c>
      <c r="E25" s="52">
        <v>240030</v>
      </c>
      <c r="F25" s="52">
        <v>300</v>
      </c>
      <c r="G25" s="52">
        <v>0</v>
      </c>
      <c r="H25" s="50">
        <f t="shared" si="9"/>
        <v>35464600</v>
      </c>
      <c r="I25" s="50">
        <f t="shared" si="11"/>
        <v>29768828</v>
      </c>
      <c r="J25" s="52">
        <v>19525</v>
      </c>
      <c r="K25" s="52">
        <v>0</v>
      </c>
      <c r="L25" s="52">
        <v>0</v>
      </c>
      <c r="M25" s="52">
        <v>29749303</v>
      </c>
      <c r="N25" s="52">
        <v>0</v>
      </c>
      <c r="O25" s="52">
        <v>0</v>
      </c>
      <c r="P25" s="52">
        <v>0</v>
      </c>
      <c r="Q25" s="52">
        <v>0</v>
      </c>
      <c r="R25" s="52">
        <v>5695772</v>
      </c>
      <c r="S25" s="57">
        <f t="shared" si="12"/>
        <v>35445075</v>
      </c>
      <c r="T25" s="78">
        <f t="shared" si="5"/>
        <v>0.0006558874269420347</v>
      </c>
    </row>
    <row r="26" spans="1:20" s="45" customFormat="1" ht="15.75">
      <c r="A26" s="43">
        <v>4</v>
      </c>
      <c r="B26" s="44" t="s">
        <v>113</v>
      </c>
      <c r="C26" s="50">
        <f t="shared" si="10"/>
        <v>27244741</v>
      </c>
      <c r="D26" s="52">
        <v>27129141</v>
      </c>
      <c r="E26" s="52">
        <v>115600</v>
      </c>
      <c r="F26" s="52">
        <v>0</v>
      </c>
      <c r="G26" s="52">
        <v>0</v>
      </c>
      <c r="H26" s="50">
        <f t="shared" si="9"/>
        <v>27244741</v>
      </c>
      <c r="I26" s="50">
        <f t="shared" si="11"/>
        <v>8054219</v>
      </c>
      <c r="J26" s="52">
        <v>64080</v>
      </c>
      <c r="K26" s="52">
        <v>0</v>
      </c>
      <c r="L26" s="52">
        <v>0</v>
      </c>
      <c r="M26" s="52">
        <v>7990139</v>
      </c>
      <c r="N26" s="52">
        <v>0</v>
      </c>
      <c r="O26" s="52">
        <v>0</v>
      </c>
      <c r="P26" s="52">
        <v>0</v>
      </c>
      <c r="Q26" s="52">
        <v>0</v>
      </c>
      <c r="R26" s="52">
        <v>19190522</v>
      </c>
      <c r="S26" s="57">
        <f t="shared" si="12"/>
        <v>27180661</v>
      </c>
      <c r="T26" s="78">
        <f t="shared" si="5"/>
        <v>0.007956078671314997</v>
      </c>
    </row>
    <row r="27" spans="1:20" s="45" customFormat="1" ht="15.75">
      <c r="A27" s="43">
        <v>5</v>
      </c>
      <c r="B27" s="44" t="s">
        <v>82</v>
      </c>
      <c r="C27" s="50">
        <f t="shared" si="10"/>
        <v>477993</v>
      </c>
      <c r="D27" s="52">
        <v>407628</v>
      </c>
      <c r="E27" s="52">
        <v>70365</v>
      </c>
      <c r="F27" s="52">
        <v>200</v>
      </c>
      <c r="G27" s="52">
        <v>0</v>
      </c>
      <c r="H27" s="50">
        <f t="shared" si="9"/>
        <v>477793</v>
      </c>
      <c r="I27" s="50">
        <f t="shared" si="11"/>
        <v>227785</v>
      </c>
      <c r="J27" s="52">
        <v>19822</v>
      </c>
      <c r="K27" s="52">
        <v>0</v>
      </c>
      <c r="L27" s="52">
        <v>0</v>
      </c>
      <c r="M27" s="52">
        <v>161863</v>
      </c>
      <c r="N27" s="52">
        <v>0</v>
      </c>
      <c r="O27" s="52">
        <v>46100</v>
      </c>
      <c r="P27" s="52">
        <v>0</v>
      </c>
      <c r="Q27" s="52">
        <v>0</v>
      </c>
      <c r="R27" s="52">
        <v>250008</v>
      </c>
      <c r="S27" s="57">
        <f t="shared" si="12"/>
        <v>457971</v>
      </c>
      <c r="T27" s="78">
        <f t="shared" si="5"/>
        <v>0.08702065544263231</v>
      </c>
    </row>
    <row r="28" spans="1:20" s="45" customFormat="1" ht="15.75">
      <c r="A28" s="43">
        <v>6</v>
      </c>
      <c r="B28" s="44" t="s">
        <v>84</v>
      </c>
      <c r="C28" s="50">
        <f t="shared" si="10"/>
        <v>4473729</v>
      </c>
      <c r="D28" s="52">
        <v>3532732</v>
      </c>
      <c r="E28" s="52">
        <v>940997</v>
      </c>
      <c r="F28" s="52">
        <v>0</v>
      </c>
      <c r="G28" s="52">
        <v>0</v>
      </c>
      <c r="H28" s="50">
        <f t="shared" si="9"/>
        <v>4473729</v>
      </c>
      <c r="I28" s="50">
        <f t="shared" si="11"/>
        <v>1400686</v>
      </c>
      <c r="J28" s="52">
        <v>77694</v>
      </c>
      <c r="K28" s="52">
        <v>0</v>
      </c>
      <c r="L28" s="52">
        <v>0</v>
      </c>
      <c r="M28" s="52">
        <v>1322992</v>
      </c>
      <c r="N28" s="52">
        <v>0</v>
      </c>
      <c r="O28" s="52">
        <v>0</v>
      </c>
      <c r="P28" s="52">
        <v>0</v>
      </c>
      <c r="Q28" s="52">
        <v>0</v>
      </c>
      <c r="R28" s="52">
        <v>3073043</v>
      </c>
      <c r="S28" s="57">
        <f t="shared" si="12"/>
        <v>4396035</v>
      </c>
      <c r="T28" s="78">
        <f t="shared" si="5"/>
        <v>0.055468534703709466</v>
      </c>
    </row>
    <row r="29" spans="1:20" s="45" customFormat="1" ht="15.75">
      <c r="A29" s="43">
        <v>7</v>
      </c>
      <c r="B29" s="44" t="s">
        <v>128</v>
      </c>
      <c r="C29" s="50">
        <f t="shared" si="10"/>
        <v>6980375</v>
      </c>
      <c r="D29" s="52">
        <v>2514660</v>
      </c>
      <c r="E29" s="52">
        <v>4465715</v>
      </c>
      <c r="F29" s="52">
        <v>0</v>
      </c>
      <c r="G29" s="52">
        <v>0</v>
      </c>
      <c r="H29" s="50">
        <f t="shared" si="9"/>
        <v>6980375</v>
      </c>
      <c r="I29" s="50">
        <f t="shared" si="11"/>
        <v>5998604</v>
      </c>
      <c r="J29" s="52">
        <v>36547</v>
      </c>
      <c r="K29" s="52">
        <v>0</v>
      </c>
      <c r="L29" s="52">
        <v>0</v>
      </c>
      <c r="M29" s="52">
        <v>5962057</v>
      </c>
      <c r="N29" s="52">
        <v>0</v>
      </c>
      <c r="O29" s="52">
        <v>0</v>
      </c>
      <c r="P29" s="52">
        <v>0</v>
      </c>
      <c r="Q29" s="52">
        <v>0</v>
      </c>
      <c r="R29" s="52">
        <v>981771</v>
      </c>
      <c r="S29" s="57">
        <f t="shared" si="12"/>
        <v>6943828</v>
      </c>
      <c r="T29" s="78">
        <f t="shared" si="5"/>
        <v>0.00609258420792571</v>
      </c>
    </row>
    <row r="30" spans="1:20" s="42" customFormat="1" ht="15.75">
      <c r="A30" s="40">
        <v>2</v>
      </c>
      <c r="B30" s="41" t="s">
        <v>86</v>
      </c>
      <c r="C30" s="50">
        <f t="shared" si="10"/>
        <v>21887109</v>
      </c>
      <c r="D30" s="56">
        <f aca="true" t="shared" si="13" ref="D30:R30">+SUM(D31:D34)</f>
        <v>21129211</v>
      </c>
      <c r="E30" s="56">
        <f t="shared" si="13"/>
        <v>757898</v>
      </c>
      <c r="F30" s="56">
        <f t="shared" si="13"/>
        <v>17300</v>
      </c>
      <c r="G30" s="56">
        <f t="shared" si="13"/>
        <v>0</v>
      </c>
      <c r="H30" s="50">
        <f t="shared" si="9"/>
        <v>21869809</v>
      </c>
      <c r="I30" s="50">
        <f t="shared" si="11"/>
        <v>7911569</v>
      </c>
      <c r="J30" s="56">
        <f t="shared" si="13"/>
        <v>517383</v>
      </c>
      <c r="K30" s="56">
        <f t="shared" si="13"/>
        <v>9253</v>
      </c>
      <c r="L30" s="56">
        <f t="shared" si="13"/>
        <v>0</v>
      </c>
      <c r="M30" s="56">
        <f t="shared" si="13"/>
        <v>7228645</v>
      </c>
      <c r="N30" s="56">
        <f t="shared" si="13"/>
        <v>0</v>
      </c>
      <c r="O30" s="56">
        <f t="shared" si="13"/>
        <v>0</v>
      </c>
      <c r="P30" s="56">
        <f t="shared" si="13"/>
        <v>0</v>
      </c>
      <c r="Q30" s="56">
        <f t="shared" si="13"/>
        <v>156288</v>
      </c>
      <c r="R30" s="56">
        <f t="shared" si="13"/>
        <v>13958240</v>
      </c>
      <c r="S30" s="57">
        <f>+SUM(M30:R30)</f>
        <v>21343173</v>
      </c>
      <c r="T30" s="78">
        <f t="shared" si="5"/>
        <v>0.06656530455589782</v>
      </c>
    </row>
    <row r="31" spans="1:20" s="45" customFormat="1" ht="15.75">
      <c r="A31" s="43" t="s">
        <v>25</v>
      </c>
      <c r="B31" s="44" t="s">
        <v>87</v>
      </c>
      <c r="C31" s="50">
        <f t="shared" si="10"/>
        <v>4286326</v>
      </c>
      <c r="D31" s="52">
        <v>4130572</v>
      </c>
      <c r="E31" s="52">
        <v>155754</v>
      </c>
      <c r="F31" s="52">
        <v>0</v>
      </c>
      <c r="G31" s="52"/>
      <c r="H31" s="50">
        <f t="shared" si="9"/>
        <v>4286326</v>
      </c>
      <c r="I31" s="50">
        <f t="shared" si="11"/>
        <v>2446953</v>
      </c>
      <c r="J31" s="52">
        <v>43544</v>
      </c>
      <c r="K31" s="52">
        <v>0</v>
      </c>
      <c r="L31" s="52">
        <v>0</v>
      </c>
      <c r="M31" s="52">
        <v>2403209</v>
      </c>
      <c r="N31" s="52">
        <v>0</v>
      </c>
      <c r="O31" s="52">
        <v>0</v>
      </c>
      <c r="P31" s="52">
        <v>0</v>
      </c>
      <c r="Q31" s="52">
        <v>200</v>
      </c>
      <c r="R31" s="52">
        <v>1839373</v>
      </c>
      <c r="S31" s="57">
        <f t="shared" si="12"/>
        <v>4242782</v>
      </c>
      <c r="T31" s="78">
        <f t="shared" si="5"/>
        <v>0.01779519263345066</v>
      </c>
    </row>
    <row r="32" spans="1:20" s="45" customFormat="1" ht="15.75">
      <c r="A32" s="43" t="s">
        <v>26</v>
      </c>
      <c r="B32" s="44" t="s">
        <v>136</v>
      </c>
      <c r="C32" s="50">
        <f t="shared" si="10"/>
        <v>838642</v>
      </c>
      <c r="D32" s="52">
        <v>790029</v>
      </c>
      <c r="E32" s="52">
        <v>48613</v>
      </c>
      <c r="F32" s="52">
        <v>0</v>
      </c>
      <c r="G32" s="52"/>
      <c r="H32" s="50">
        <f t="shared" si="9"/>
        <v>838642</v>
      </c>
      <c r="I32" s="50">
        <f t="shared" si="11"/>
        <v>485299</v>
      </c>
      <c r="J32" s="52">
        <v>24503</v>
      </c>
      <c r="K32" s="52">
        <v>9253</v>
      </c>
      <c r="L32" s="52">
        <v>0</v>
      </c>
      <c r="M32" s="52">
        <v>295455</v>
      </c>
      <c r="N32" s="52">
        <v>0</v>
      </c>
      <c r="O32" s="52">
        <v>0</v>
      </c>
      <c r="P32" s="52">
        <v>0</v>
      </c>
      <c r="Q32" s="52">
        <v>156088</v>
      </c>
      <c r="R32" s="52">
        <v>353343</v>
      </c>
      <c r="S32" s="57">
        <f t="shared" si="12"/>
        <v>804886</v>
      </c>
      <c r="T32" s="78">
        <f t="shared" si="5"/>
        <v>0.0695571183950513</v>
      </c>
    </row>
    <row r="33" spans="1:20" s="45" customFormat="1" ht="15.75">
      <c r="A33" s="43" t="s">
        <v>27</v>
      </c>
      <c r="B33" s="44" t="s">
        <v>88</v>
      </c>
      <c r="C33" s="50">
        <f t="shared" si="10"/>
        <v>1175075</v>
      </c>
      <c r="D33" s="52">
        <v>652818</v>
      </c>
      <c r="E33" s="52">
        <v>522257</v>
      </c>
      <c r="F33" s="52">
        <v>17300</v>
      </c>
      <c r="G33" s="52"/>
      <c r="H33" s="50">
        <f t="shared" si="9"/>
        <v>1157775</v>
      </c>
      <c r="I33" s="50">
        <f t="shared" si="11"/>
        <v>878667</v>
      </c>
      <c r="J33" s="52">
        <v>428987</v>
      </c>
      <c r="K33" s="52">
        <v>0</v>
      </c>
      <c r="L33" s="52">
        <v>0</v>
      </c>
      <c r="M33" s="52">
        <v>449680</v>
      </c>
      <c r="N33" s="52">
        <v>0</v>
      </c>
      <c r="O33" s="52">
        <v>0</v>
      </c>
      <c r="P33" s="52">
        <v>0</v>
      </c>
      <c r="Q33" s="52">
        <v>0</v>
      </c>
      <c r="R33" s="52">
        <v>279108</v>
      </c>
      <c r="S33" s="57">
        <f t="shared" si="12"/>
        <v>728788</v>
      </c>
      <c r="T33" s="78">
        <f t="shared" si="5"/>
        <v>0.4882247768494777</v>
      </c>
    </row>
    <row r="34" spans="1:20" s="45" customFormat="1" ht="15.75">
      <c r="A34" s="43" t="s">
        <v>34</v>
      </c>
      <c r="B34" s="44" t="s">
        <v>137</v>
      </c>
      <c r="C34" s="50">
        <f t="shared" si="10"/>
        <v>15587066</v>
      </c>
      <c r="D34" s="52">
        <v>15555792</v>
      </c>
      <c r="E34" s="52">
        <v>31274</v>
      </c>
      <c r="F34" s="52">
        <v>0</v>
      </c>
      <c r="G34" s="52"/>
      <c r="H34" s="50">
        <f t="shared" si="9"/>
        <v>15587066</v>
      </c>
      <c r="I34" s="50">
        <f t="shared" si="11"/>
        <v>4100650</v>
      </c>
      <c r="J34" s="52">
        <v>20349</v>
      </c>
      <c r="K34" s="52">
        <v>0</v>
      </c>
      <c r="L34" s="52">
        <v>0</v>
      </c>
      <c r="M34" s="52">
        <v>4080301</v>
      </c>
      <c r="N34" s="52">
        <v>0</v>
      </c>
      <c r="O34" s="52">
        <v>0</v>
      </c>
      <c r="P34" s="52">
        <v>0</v>
      </c>
      <c r="Q34" s="52">
        <v>0</v>
      </c>
      <c r="R34" s="52">
        <v>11486416</v>
      </c>
      <c r="S34" s="57">
        <f t="shared" si="12"/>
        <v>15566717</v>
      </c>
      <c r="T34" s="78">
        <f t="shared" si="5"/>
        <v>0.004962384012290735</v>
      </c>
    </row>
    <row r="35" spans="1:20" s="42" customFormat="1" ht="15.75">
      <c r="A35" s="40">
        <v>3</v>
      </c>
      <c r="B35" s="41" t="s">
        <v>89</v>
      </c>
      <c r="C35" s="56">
        <f aca="true" t="shared" si="14" ref="C35:R35">+SUM(C36:C38)</f>
        <v>123050117</v>
      </c>
      <c r="D35" s="56">
        <f t="shared" si="14"/>
        <v>6986558</v>
      </c>
      <c r="E35" s="56">
        <f t="shared" si="14"/>
        <v>116063559</v>
      </c>
      <c r="F35" s="56">
        <f t="shared" si="14"/>
        <v>14000</v>
      </c>
      <c r="G35" s="56">
        <f t="shared" si="14"/>
        <v>0</v>
      </c>
      <c r="H35" s="56">
        <f t="shared" si="14"/>
        <v>123036117</v>
      </c>
      <c r="I35" s="56">
        <f t="shared" si="14"/>
        <v>1791877</v>
      </c>
      <c r="J35" s="56">
        <f t="shared" si="14"/>
        <v>231356</v>
      </c>
      <c r="K35" s="56">
        <f t="shared" si="14"/>
        <v>28700</v>
      </c>
      <c r="L35" s="56">
        <f t="shared" si="14"/>
        <v>0</v>
      </c>
      <c r="M35" s="56">
        <f t="shared" si="14"/>
        <v>1531821</v>
      </c>
      <c r="N35" s="56">
        <f t="shared" si="14"/>
        <v>0</v>
      </c>
      <c r="O35" s="56">
        <f t="shared" si="14"/>
        <v>0</v>
      </c>
      <c r="P35" s="56">
        <f t="shared" si="14"/>
        <v>0</v>
      </c>
      <c r="Q35" s="56">
        <f t="shared" si="14"/>
        <v>0</v>
      </c>
      <c r="R35" s="56">
        <f t="shared" si="14"/>
        <v>121244240</v>
      </c>
      <c r="S35" s="57">
        <f>+SUM(M35:R35)</f>
        <v>122776061</v>
      </c>
      <c r="T35" s="78">
        <f t="shared" si="5"/>
        <v>0.1451304972383707</v>
      </c>
    </row>
    <row r="36" spans="1:20" s="45" customFormat="1" ht="15.75">
      <c r="A36" s="43">
        <v>1</v>
      </c>
      <c r="B36" s="44" t="s">
        <v>92</v>
      </c>
      <c r="C36" s="50">
        <f t="shared" si="10"/>
        <v>4266634</v>
      </c>
      <c r="D36" s="52">
        <v>4242233</v>
      </c>
      <c r="E36" s="52">
        <v>24401</v>
      </c>
      <c r="F36" s="52">
        <v>400</v>
      </c>
      <c r="G36" s="52">
        <v>0</v>
      </c>
      <c r="H36" s="50">
        <f t="shared" si="9"/>
        <v>4266234</v>
      </c>
      <c r="I36" s="50">
        <f t="shared" si="11"/>
        <v>586499</v>
      </c>
      <c r="J36" s="52">
        <v>60210</v>
      </c>
      <c r="K36" s="52">
        <v>0</v>
      </c>
      <c r="L36" s="52">
        <v>0</v>
      </c>
      <c r="M36" s="52">
        <v>526289</v>
      </c>
      <c r="N36" s="51">
        <v>0</v>
      </c>
      <c r="O36" s="52">
        <v>0</v>
      </c>
      <c r="P36" s="52">
        <v>0</v>
      </c>
      <c r="Q36" s="52">
        <v>0</v>
      </c>
      <c r="R36" s="52">
        <v>3679735</v>
      </c>
      <c r="S36" s="57">
        <f t="shared" si="12"/>
        <v>4206024</v>
      </c>
      <c r="T36" s="78">
        <f t="shared" si="5"/>
        <v>0.10266002158571455</v>
      </c>
    </row>
    <row r="37" spans="1:20" s="45" customFormat="1" ht="15.75">
      <c r="A37" s="43">
        <v>2</v>
      </c>
      <c r="B37" s="44" t="s">
        <v>91</v>
      </c>
      <c r="C37" s="50">
        <f t="shared" si="10"/>
        <v>117595250</v>
      </c>
      <c r="D37" s="52">
        <v>1630239</v>
      </c>
      <c r="E37" s="52">
        <v>115965011</v>
      </c>
      <c r="F37" s="52">
        <v>13400</v>
      </c>
      <c r="G37" s="52">
        <v>0</v>
      </c>
      <c r="H37" s="50">
        <f t="shared" si="9"/>
        <v>117581850</v>
      </c>
      <c r="I37" s="50">
        <f t="shared" si="11"/>
        <v>755918</v>
      </c>
      <c r="J37" s="52">
        <v>84253</v>
      </c>
      <c r="K37" s="52">
        <v>0</v>
      </c>
      <c r="L37" s="52">
        <v>0</v>
      </c>
      <c r="M37" s="52">
        <v>671665</v>
      </c>
      <c r="N37" s="51">
        <v>0</v>
      </c>
      <c r="O37" s="52">
        <v>0</v>
      </c>
      <c r="P37" s="52">
        <v>0</v>
      </c>
      <c r="Q37" s="52">
        <v>0</v>
      </c>
      <c r="R37" s="52">
        <v>116825932</v>
      </c>
      <c r="S37" s="57">
        <f t="shared" si="12"/>
        <v>117497597</v>
      </c>
      <c r="T37" s="78">
        <f t="shared" si="5"/>
        <v>0.11145785653999508</v>
      </c>
    </row>
    <row r="38" spans="1:20" s="45" customFormat="1" ht="15.75">
      <c r="A38" s="43">
        <v>3</v>
      </c>
      <c r="B38" s="44" t="s">
        <v>90</v>
      </c>
      <c r="C38" s="50">
        <f t="shared" si="10"/>
        <v>1188233</v>
      </c>
      <c r="D38" s="52">
        <v>1114086</v>
      </c>
      <c r="E38" s="52">
        <v>74147</v>
      </c>
      <c r="F38" s="52">
        <v>200</v>
      </c>
      <c r="G38" s="52">
        <v>0</v>
      </c>
      <c r="H38" s="50">
        <f t="shared" si="9"/>
        <v>1188033</v>
      </c>
      <c r="I38" s="50">
        <f t="shared" si="11"/>
        <v>449460</v>
      </c>
      <c r="J38" s="52">
        <v>86893</v>
      </c>
      <c r="K38" s="52">
        <v>28700</v>
      </c>
      <c r="L38" s="52">
        <v>0</v>
      </c>
      <c r="M38" s="52">
        <v>333867</v>
      </c>
      <c r="N38" s="51">
        <v>0</v>
      </c>
      <c r="O38" s="52">
        <v>0</v>
      </c>
      <c r="P38" s="52">
        <v>0</v>
      </c>
      <c r="Q38" s="52">
        <v>0</v>
      </c>
      <c r="R38" s="52">
        <v>738573</v>
      </c>
      <c r="S38" s="57">
        <f t="shared" si="12"/>
        <v>1072440</v>
      </c>
      <c r="T38" s="78">
        <f t="shared" si="5"/>
        <v>0.25718195167534375</v>
      </c>
    </row>
    <row r="39" spans="1:20" s="42" customFormat="1" ht="15.75">
      <c r="A39" s="40">
        <v>4</v>
      </c>
      <c r="B39" s="41" t="s">
        <v>93</v>
      </c>
      <c r="C39" s="56">
        <f>+SUM(C40:C43)</f>
        <v>69841460</v>
      </c>
      <c r="D39" s="56">
        <f>+SUM(D40:D43)</f>
        <v>39887238</v>
      </c>
      <c r="E39" s="56">
        <f>+SUM(E40:E43)</f>
        <v>29954222</v>
      </c>
      <c r="F39" s="56">
        <f>+SUM(F40:F43)</f>
        <v>0</v>
      </c>
      <c r="G39" s="56">
        <f>+SUM(G40:G43)</f>
        <v>0</v>
      </c>
      <c r="H39" s="50">
        <f t="shared" si="9"/>
        <v>69841460</v>
      </c>
      <c r="I39" s="50">
        <f t="shared" si="11"/>
        <v>38102860</v>
      </c>
      <c r="J39" s="56">
        <f aca="true" t="shared" si="15" ref="J39:R39">+SUM(J40:J43)</f>
        <v>1137936</v>
      </c>
      <c r="K39" s="56">
        <f t="shared" si="15"/>
        <v>565567</v>
      </c>
      <c r="L39" s="56">
        <f t="shared" si="15"/>
        <v>0</v>
      </c>
      <c r="M39" s="56">
        <f t="shared" si="15"/>
        <v>35772321</v>
      </c>
      <c r="N39" s="56">
        <f t="shared" si="15"/>
        <v>619036</v>
      </c>
      <c r="O39" s="56">
        <f t="shared" si="15"/>
        <v>0</v>
      </c>
      <c r="P39" s="56">
        <f t="shared" si="15"/>
        <v>0</v>
      </c>
      <c r="Q39" s="56">
        <f t="shared" si="15"/>
        <v>8000</v>
      </c>
      <c r="R39" s="56">
        <f t="shared" si="15"/>
        <v>31738600</v>
      </c>
      <c r="S39" s="57">
        <f>+SUM(M39:R39)</f>
        <v>68137957</v>
      </c>
      <c r="T39" s="78">
        <f t="shared" si="5"/>
        <v>0.044708008795140315</v>
      </c>
    </row>
    <row r="40" spans="1:20" s="45" customFormat="1" ht="15.75">
      <c r="A40" s="43">
        <v>1</v>
      </c>
      <c r="B40" s="44" t="s">
        <v>139</v>
      </c>
      <c r="C40" s="50">
        <f t="shared" si="10"/>
        <v>53678011</v>
      </c>
      <c r="D40" s="52">
        <v>24439597</v>
      </c>
      <c r="E40" s="52">
        <v>29238414</v>
      </c>
      <c r="F40" s="51">
        <v>0</v>
      </c>
      <c r="G40" s="52">
        <v>0</v>
      </c>
      <c r="H40" s="50">
        <f t="shared" si="9"/>
        <v>53678011</v>
      </c>
      <c r="I40" s="50">
        <f t="shared" si="11"/>
        <v>31016276</v>
      </c>
      <c r="J40" s="52">
        <v>35063</v>
      </c>
      <c r="K40" s="52">
        <v>32500</v>
      </c>
      <c r="L40" s="52">
        <v>0</v>
      </c>
      <c r="M40" s="52">
        <v>30948713</v>
      </c>
      <c r="N40" s="52">
        <v>0</v>
      </c>
      <c r="O40" s="52">
        <v>0</v>
      </c>
      <c r="P40" s="52">
        <v>0</v>
      </c>
      <c r="Q40" s="52">
        <v>0</v>
      </c>
      <c r="R40" s="52">
        <v>22661735</v>
      </c>
      <c r="S40" s="57">
        <f t="shared" si="12"/>
        <v>53610448</v>
      </c>
      <c r="T40" s="78">
        <f t="shared" si="5"/>
        <v>0.002178307930971468</v>
      </c>
    </row>
    <row r="41" spans="1:20" s="45" customFormat="1" ht="15.75">
      <c r="A41" s="43">
        <v>2</v>
      </c>
      <c r="B41" s="44" t="s">
        <v>96</v>
      </c>
      <c r="C41" s="50">
        <f t="shared" si="10"/>
        <v>527111</v>
      </c>
      <c r="D41" s="52">
        <v>455373</v>
      </c>
      <c r="E41" s="52">
        <v>71738</v>
      </c>
      <c r="F41" s="51">
        <v>0</v>
      </c>
      <c r="G41" s="52">
        <v>0</v>
      </c>
      <c r="H41" s="50">
        <f t="shared" si="9"/>
        <v>527111</v>
      </c>
      <c r="I41" s="50">
        <f t="shared" si="11"/>
        <v>328944</v>
      </c>
      <c r="J41" s="52">
        <v>93883</v>
      </c>
      <c r="K41" s="52">
        <v>0</v>
      </c>
      <c r="L41" s="52">
        <v>0</v>
      </c>
      <c r="M41" s="52">
        <v>235061</v>
      </c>
      <c r="N41" s="52">
        <v>0</v>
      </c>
      <c r="O41" s="52">
        <v>0</v>
      </c>
      <c r="P41" s="52">
        <v>0</v>
      </c>
      <c r="Q41" s="52">
        <v>0</v>
      </c>
      <c r="R41" s="52">
        <v>198167</v>
      </c>
      <c r="S41" s="57">
        <f t="shared" si="12"/>
        <v>433228</v>
      </c>
      <c r="T41" s="78">
        <f t="shared" si="5"/>
        <v>0.2854072425701639</v>
      </c>
    </row>
    <row r="42" spans="1:20" s="45" customFormat="1" ht="15.75">
      <c r="A42" s="43">
        <v>3</v>
      </c>
      <c r="B42" s="44" t="s">
        <v>94</v>
      </c>
      <c r="C42" s="50">
        <f t="shared" si="10"/>
        <v>9709487</v>
      </c>
      <c r="D42" s="52">
        <v>9593331</v>
      </c>
      <c r="E42" s="52">
        <v>116156</v>
      </c>
      <c r="F42" s="51">
        <v>0</v>
      </c>
      <c r="G42" s="52">
        <v>0</v>
      </c>
      <c r="H42" s="50">
        <f t="shared" si="9"/>
        <v>9709487</v>
      </c>
      <c r="I42" s="50">
        <f t="shared" si="11"/>
        <v>3622922</v>
      </c>
      <c r="J42" s="52">
        <v>461819</v>
      </c>
      <c r="K42" s="52">
        <v>533067</v>
      </c>
      <c r="L42" s="52">
        <v>0</v>
      </c>
      <c r="M42" s="52">
        <v>2628036</v>
      </c>
      <c r="N42" s="52">
        <v>0</v>
      </c>
      <c r="O42" s="52">
        <v>0</v>
      </c>
      <c r="P42" s="52">
        <v>0</v>
      </c>
      <c r="Q42" s="52">
        <v>0</v>
      </c>
      <c r="R42" s="52">
        <v>6086565</v>
      </c>
      <c r="S42" s="57">
        <f t="shared" si="12"/>
        <v>8714601</v>
      </c>
      <c r="T42" s="78">
        <f t="shared" si="5"/>
        <v>0.2746087274305105</v>
      </c>
    </row>
    <row r="43" spans="1:20" s="45" customFormat="1" ht="15.75">
      <c r="A43" s="43">
        <v>4</v>
      </c>
      <c r="B43" s="44" t="s">
        <v>97</v>
      </c>
      <c r="C43" s="50">
        <f t="shared" si="10"/>
        <v>5926851</v>
      </c>
      <c r="D43" s="52">
        <v>5398937</v>
      </c>
      <c r="E43" s="52">
        <v>527914</v>
      </c>
      <c r="F43" s="51">
        <v>0</v>
      </c>
      <c r="G43" s="52">
        <v>0</v>
      </c>
      <c r="H43" s="50">
        <f t="shared" si="9"/>
        <v>5926851</v>
      </c>
      <c r="I43" s="50">
        <f t="shared" si="11"/>
        <v>3134718</v>
      </c>
      <c r="J43" s="52">
        <v>547171</v>
      </c>
      <c r="K43" s="52">
        <v>0</v>
      </c>
      <c r="L43" s="52">
        <v>0</v>
      </c>
      <c r="M43" s="52">
        <v>1960511</v>
      </c>
      <c r="N43" s="52">
        <v>619036</v>
      </c>
      <c r="O43" s="52">
        <v>0</v>
      </c>
      <c r="P43" s="52">
        <v>0</v>
      </c>
      <c r="Q43" s="52">
        <v>8000</v>
      </c>
      <c r="R43" s="52">
        <v>2792133</v>
      </c>
      <c r="S43" s="57">
        <f t="shared" si="12"/>
        <v>5379680</v>
      </c>
      <c r="T43" s="78">
        <f t="shared" si="5"/>
        <v>0.17455190546645663</v>
      </c>
    </row>
    <row r="44" spans="1:20" s="42" customFormat="1" ht="15.75">
      <c r="A44" s="40">
        <v>5</v>
      </c>
      <c r="B44" s="41" t="s">
        <v>98</v>
      </c>
      <c r="C44" s="56">
        <f>+SUM(C45:C50)</f>
        <v>17738069</v>
      </c>
      <c r="D44" s="56">
        <f>+SUM(D45:D50)</f>
        <v>8534124</v>
      </c>
      <c r="E44" s="56">
        <f>+SUM(E45:E50)</f>
        <v>9203945</v>
      </c>
      <c r="F44" s="56">
        <f>+SUM(F45:F50)</f>
        <v>0</v>
      </c>
      <c r="G44" s="56">
        <f>+SUM(G45:G50)</f>
        <v>0</v>
      </c>
      <c r="H44" s="50">
        <f t="shared" si="9"/>
        <v>17738069</v>
      </c>
      <c r="I44" s="50">
        <f t="shared" si="11"/>
        <v>2866620</v>
      </c>
      <c r="J44" s="56">
        <f aca="true" t="shared" si="16" ref="J44:R44">+SUM(J45:J50)</f>
        <v>263994</v>
      </c>
      <c r="K44" s="56">
        <f t="shared" si="16"/>
        <v>40000</v>
      </c>
      <c r="L44" s="56">
        <f t="shared" si="16"/>
        <v>0</v>
      </c>
      <c r="M44" s="56">
        <f t="shared" si="16"/>
        <v>2562626</v>
      </c>
      <c r="N44" s="56">
        <f t="shared" si="16"/>
        <v>0</v>
      </c>
      <c r="O44" s="56">
        <f t="shared" si="16"/>
        <v>0</v>
      </c>
      <c r="P44" s="56">
        <f t="shared" si="16"/>
        <v>0</v>
      </c>
      <c r="Q44" s="56">
        <f t="shared" si="16"/>
        <v>0</v>
      </c>
      <c r="R44" s="56">
        <f t="shared" si="16"/>
        <v>14871449</v>
      </c>
      <c r="S44" s="57">
        <f t="shared" si="12"/>
        <v>17434075</v>
      </c>
      <c r="T44" s="78">
        <f t="shared" si="5"/>
        <v>0.10604614493724317</v>
      </c>
    </row>
    <row r="45" spans="1:20" s="45" customFormat="1" ht="15.75">
      <c r="A45" s="43" t="s">
        <v>25</v>
      </c>
      <c r="B45" s="44" t="s">
        <v>129</v>
      </c>
      <c r="C45" s="50">
        <f t="shared" si="10"/>
        <v>918802</v>
      </c>
      <c r="D45" s="52">
        <v>902494</v>
      </c>
      <c r="E45" s="52">
        <v>16308</v>
      </c>
      <c r="F45" s="52">
        <v>0</v>
      </c>
      <c r="G45" s="52"/>
      <c r="H45" s="50">
        <f t="shared" si="9"/>
        <v>918802</v>
      </c>
      <c r="I45" s="50">
        <f t="shared" si="11"/>
        <v>17824</v>
      </c>
      <c r="J45" s="52">
        <v>6300</v>
      </c>
      <c r="K45" s="52">
        <v>0</v>
      </c>
      <c r="L45" s="52">
        <v>0</v>
      </c>
      <c r="M45" s="52">
        <v>11524</v>
      </c>
      <c r="N45" s="52">
        <v>0</v>
      </c>
      <c r="O45" s="52">
        <v>0</v>
      </c>
      <c r="P45" s="52">
        <v>0</v>
      </c>
      <c r="Q45" s="52">
        <v>0</v>
      </c>
      <c r="R45" s="52">
        <v>900978</v>
      </c>
      <c r="S45" s="57">
        <f t="shared" si="12"/>
        <v>912502</v>
      </c>
      <c r="T45" s="78">
        <f t="shared" si="5"/>
        <v>0.3534560143626571</v>
      </c>
    </row>
    <row r="46" spans="1:20" s="45" customFormat="1" ht="15.75">
      <c r="A46" s="43" t="s">
        <v>26</v>
      </c>
      <c r="B46" s="44" t="s">
        <v>130</v>
      </c>
      <c r="C46" s="50">
        <f t="shared" si="10"/>
        <v>4206</v>
      </c>
      <c r="D46" s="52">
        <v>0</v>
      </c>
      <c r="E46" s="52">
        <v>4206</v>
      </c>
      <c r="F46" s="52">
        <v>0</v>
      </c>
      <c r="G46" s="52"/>
      <c r="H46" s="50">
        <f t="shared" si="9"/>
        <v>4206</v>
      </c>
      <c r="I46" s="50">
        <f t="shared" si="11"/>
        <v>4206</v>
      </c>
      <c r="J46" s="52">
        <v>3700</v>
      </c>
      <c r="K46" s="52">
        <v>0</v>
      </c>
      <c r="L46" s="52">
        <v>0</v>
      </c>
      <c r="M46" s="52">
        <v>506</v>
      </c>
      <c r="N46" s="52">
        <v>0</v>
      </c>
      <c r="O46" s="52">
        <v>0</v>
      </c>
      <c r="P46" s="52">
        <v>0</v>
      </c>
      <c r="Q46" s="52">
        <v>0</v>
      </c>
      <c r="R46" s="52">
        <v>0</v>
      </c>
      <c r="S46" s="57">
        <f t="shared" si="12"/>
        <v>506</v>
      </c>
      <c r="T46" s="78">
        <f t="shared" si="5"/>
        <v>0.879695672848312</v>
      </c>
    </row>
    <row r="47" spans="1:20" s="45" customFormat="1" ht="15.75">
      <c r="A47" s="43" t="s">
        <v>27</v>
      </c>
      <c r="B47" s="44" t="s">
        <v>131</v>
      </c>
      <c r="C47" s="50">
        <f t="shared" si="10"/>
        <v>8570536</v>
      </c>
      <c r="D47" s="52">
        <v>997260</v>
      </c>
      <c r="E47" s="52">
        <v>7573276</v>
      </c>
      <c r="F47" s="52">
        <v>0</v>
      </c>
      <c r="G47" s="52"/>
      <c r="H47" s="50">
        <f t="shared" si="9"/>
        <v>8570536</v>
      </c>
      <c r="I47" s="50">
        <f t="shared" si="11"/>
        <v>522238</v>
      </c>
      <c r="J47" s="52">
        <v>122367</v>
      </c>
      <c r="K47" s="52">
        <v>0</v>
      </c>
      <c r="L47" s="52">
        <v>0</v>
      </c>
      <c r="M47" s="52">
        <v>399871</v>
      </c>
      <c r="N47" s="52">
        <v>0</v>
      </c>
      <c r="O47" s="52">
        <v>0</v>
      </c>
      <c r="P47" s="52">
        <v>0</v>
      </c>
      <c r="Q47" s="52">
        <v>0</v>
      </c>
      <c r="R47" s="52">
        <v>8048298</v>
      </c>
      <c r="S47" s="57">
        <f t="shared" si="12"/>
        <v>8448169</v>
      </c>
      <c r="T47" s="78">
        <f t="shared" si="5"/>
        <v>0.23431270799903492</v>
      </c>
    </row>
    <row r="48" spans="1:20" s="45" customFormat="1" ht="15.75">
      <c r="A48" s="43" t="s">
        <v>34</v>
      </c>
      <c r="B48" s="44" t="s">
        <v>132</v>
      </c>
      <c r="C48" s="50">
        <f t="shared" si="10"/>
        <v>515341</v>
      </c>
      <c r="D48" s="52">
        <v>420830</v>
      </c>
      <c r="E48" s="52">
        <v>94511</v>
      </c>
      <c r="F48" s="52">
        <v>0</v>
      </c>
      <c r="G48" s="52"/>
      <c r="H48" s="50">
        <f t="shared" si="9"/>
        <v>515341</v>
      </c>
      <c r="I48" s="50">
        <f t="shared" si="11"/>
        <v>129182</v>
      </c>
      <c r="J48" s="52">
        <v>62810</v>
      </c>
      <c r="K48" s="52">
        <v>0</v>
      </c>
      <c r="L48" s="52">
        <v>0</v>
      </c>
      <c r="M48" s="52">
        <v>66372</v>
      </c>
      <c r="N48" s="52">
        <v>0</v>
      </c>
      <c r="O48" s="52">
        <v>0</v>
      </c>
      <c r="P48" s="52">
        <v>0</v>
      </c>
      <c r="Q48" s="52">
        <v>0</v>
      </c>
      <c r="R48" s="52">
        <v>386159</v>
      </c>
      <c r="S48" s="57">
        <f t="shared" si="12"/>
        <v>452531</v>
      </c>
      <c r="T48" s="78">
        <f t="shared" si="5"/>
        <v>0.48621324952392747</v>
      </c>
    </row>
    <row r="49" spans="1:20" s="45" customFormat="1" ht="15.75">
      <c r="A49" s="43" t="s">
        <v>35</v>
      </c>
      <c r="B49" s="44" t="s">
        <v>133</v>
      </c>
      <c r="C49" s="50">
        <f t="shared" si="10"/>
        <v>5152090</v>
      </c>
      <c r="D49" s="52">
        <v>5133286</v>
      </c>
      <c r="E49" s="52">
        <v>18804</v>
      </c>
      <c r="F49" s="52">
        <v>0</v>
      </c>
      <c r="G49" s="52"/>
      <c r="H49" s="50">
        <f t="shared" si="9"/>
        <v>5152090</v>
      </c>
      <c r="I49" s="50">
        <f t="shared" si="11"/>
        <v>593415</v>
      </c>
      <c r="J49" s="52">
        <v>12967</v>
      </c>
      <c r="K49" s="52">
        <v>0</v>
      </c>
      <c r="L49" s="52">
        <v>0</v>
      </c>
      <c r="M49" s="52">
        <v>580448</v>
      </c>
      <c r="N49" s="52">
        <v>0</v>
      </c>
      <c r="O49" s="52">
        <v>0</v>
      </c>
      <c r="P49" s="52">
        <v>0</v>
      </c>
      <c r="Q49" s="52">
        <v>0</v>
      </c>
      <c r="R49" s="52">
        <v>4558675</v>
      </c>
      <c r="S49" s="57">
        <f t="shared" si="12"/>
        <v>5139123</v>
      </c>
      <c r="T49" s="78">
        <f t="shared" si="5"/>
        <v>0.02185148673356757</v>
      </c>
    </row>
    <row r="50" spans="1:20" s="45" customFormat="1" ht="15.75">
      <c r="A50" s="43" t="s">
        <v>36</v>
      </c>
      <c r="B50" s="44" t="s">
        <v>134</v>
      </c>
      <c r="C50" s="50">
        <f t="shared" si="10"/>
        <v>2577094</v>
      </c>
      <c r="D50" s="52">
        <v>1080254</v>
      </c>
      <c r="E50" s="52">
        <v>1496840</v>
      </c>
      <c r="F50" s="52">
        <v>0</v>
      </c>
      <c r="G50" s="52"/>
      <c r="H50" s="50">
        <f t="shared" si="9"/>
        <v>2577094</v>
      </c>
      <c r="I50" s="50">
        <f t="shared" si="11"/>
        <v>1599755</v>
      </c>
      <c r="J50" s="52">
        <v>55850</v>
      </c>
      <c r="K50" s="52">
        <v>40000</v>
      </c>
      <c r="L50" s="52">
        <v>0</v>
      </c>
      <c r="M50" s="52">
        <v>1503905</v>
      </c>
      <c r="N50" s="52">
        <v>0</v>
      </c>
      <c r="O50" s="52">
        <v>0</v>
      </c>
      <c r="P50" s="52">
        <v>0</v>
      </c>
      <c r="Q50" s="52">
        <v>0</v>
      </c>
      <c r="R50" s="52">
        <v>977339</v>
      </c>
      <c r="S50" s="57">
        <f t="shared" si="12"/>
        <v>2481244</v>
      </c>
      <c r="T50" s="78">
        <f t="shared" si="5"/>
        <v>0.05991542454938412</v>
      </c>
    </row>
    <row r="51" spans="1:20" s="42" customFormat="1" ht="15.75">
      <c r="A51" s="40">
        <v>6</v>
      </c>
      <c r="B51" s="41" t="s">
        <v>99</v>
      </c>
      <c r="C51" s="56">
        <f>+SUM(C52:C54)</f>
        <v>13258980</v>
      </c>
      <c r="D51" s="56">
        <f>+SUM(D52:D54)</f>
        <v>11052399</v>
      </c>
      <c r="E51" s="56">
        <f>+SUM(E52:E54)</f>
        <v>2206581</v>
      </c>
      <c r="F51" s="56">
        <f>+SUM(F52:F54)</f>
        <v>0</v>
      </c>
      <c r="G51" s="56">
        <f>+SUM(G52:G54)</f>
        <v>0</v>
      </c>
      <c r="H51" s="50">
        <f t="shared" si="9"/>
        <v>13258980</v>
      </c>
      <c r="I51" s="50">
        <f t="shared" si="11"/>
        <v>10672165</v>
      </c>
      <c r="J51" s="56">
        <f aca="true" t="shared" si="17" ref="J51:R51">+SUM(J52:J54)</f>
        <v>1889469</v>
      </c>
      <c r="K51" s="56">
        <f t="shared" si="17"/>
        <v>0</v>
      </c>
      <c r="L51" s="56">
        <f t="shared" si="17"/>
        <v>0</v>
      </c>
      <c r="M51" s="56">
        <f t="shared" si="17"/>
        <v>8780446</v>
      </c>
      <c r="N51" s="56">
        <f t="shared" si="17"/>
        <v>0</v>
      </c>
      <c r="O51" s="56">
        <f t="shared" si="17"/>
        <v>2250</v>
      </c>
      <c r="P51" s="56">
        <f t="shared" si="17"/>
        <v>0</v>
      </c>
      <c r="Q51" s="56">
        <f t="shared" si="17"/>
        <v>0</v>
      </c>
      <c r="R51" s="56">
        <f t="shared" si="17"/>
        <v>2586815</v>
      </c>
      <c r="S51" s="57">
        <f t="shared" si="12"/>
        <v>11369511</v>
      </c>
      <c r="T51" s="78">
        <f t="shared" si="5"/>
        <v>0.17704645683420375</v>
      </c>
    </row>
    <row r="52" spans="1:20" s="45" customFormat="1" ht="15.75">
      <c r="A52" s="43" t="s">
        <v>25</v>
      </c>
      <c r="B52" s="44" t="s">
        <v>100</v>
      </c>
      <c r="C52" s="54">
        <f t="shared" si="10"/>
        <v>5306704</v>
      </c>
      <c r="D52" s="52">
        <v>5235204</v>
      </c>
      <c r="E52" s="52">
        <v>71500</v>
      </c>
      <c r="F52" s="52">
        <v>0</v>
      </c>
      <c r="G52" s="52">
        <v>0</v>
      </c>
      <c r="H52" s="50">
        <f>+I52+R52</f>
        <v>5306704</v>
      </c>
      <c r="I52" s="50">
        <f>+SUM(J52:Q52)</f>
        <v>4768521</v>
      </c>
      <c r="J52" s="52">
        <v>104470</v>
      </c>
      <c r="K52" s="52">
        <v>0</v>
      </c>
      <c r="L52" s="52">
        <v>0</v>
      </c>
      <c r="M52" s="52">
        <v>4664051</v>
      </c>
      <c r="N52" s="52">
        <v>0</v>
      </c>
      <c r="O52" s="52">
        <v>0</v>
      </c>
      <c r="P52" s="52">
        <v>0</v>
      </c>
      <c r="Q52" s="52">
        <v>0</v>
      </c>
      <c r="R52" s="52">
        <v>538183</v>
      </c>
      <c r="S52" s="57">
        <f t="shared" si="12"/>
        <v>5202234</v>
      </c>
      <c r="T52" s="78">
        <f t="shared" si="5"/>
        <v>0.0219082604438567</v>
      </c>
    </row>
    <row r="53" spans="1:20" s="45" customFormat="1" ht="15.75">
      <c r="A53" s="43" t="s">
        <v>26</v>
      </c>
      <c r="B53" s="44" t="s">
        <v>135</v>
      </c>
      <c r="C53" s="54">
        <f t="shared" si="10"/>
        <v>3020487</v>
      </c>
      <c r="D53" s="52">
        <v>2391622</v>
      </c>
      <c r="E53" s="52">
        <v>628865</v>
      </c>
      <c r="F53" s="52">
        <v>0</v>
      </c>
      <c r="G53" s="52">
        <v>0</v>
      </c>
      <c r="H53" s="50">
        <f>+I53+R53</f>
        <v>3020487</v>
      </c>
      <c r="I53" s="50">
        <f>+SUM(J53:Q53)</f>
        <v>1437783</v>
      </c>
      <c r="J53" s="52">
        <v>370758</v>
      </c>
      <c r="K53" s="52">
        <v>0</v>
      </c>
      <c r="L53" s="52">
        <v>0</v>
      </c>
      <c r="M53" s="52">
        <v>1067025</v>
      </c>
      <c r="N53" s="52">
        <v>0</v>
      </c>
      <c r="O53" s="52">
        <v>0</v>
      </c>
      <c r="P53" s="52">
        <v>0</v>
      </c>
      <c r="Q53" s="52">
        <v>0</v>
      </c>
      <c r="R53" s="52">
        <v>1582704</v>
      </c>
      <c r="S53" s="57">
        <f t="shared" si="12"/>
        <v>2649729</v>
      </c>
      <c r="T53" s="78">
        <f t="shared" si="5"/>
        <v>0.2578678423656421</v>
      </c>
    </row>
    <row r="54" spans="1:20" s="45" customFormat="1" ht="15.75">
      <c r="A54" s="43" t="s">
        <v>27</v>
      </c>
      <c r="B54" s="44" t="s">
        <v>101</v>
      </c>
      <c r="C54" s="54">
        <f t="shared" si="10"/>
        <v>4931789</v>
      </c>
      <c r="D54" s="52">
        <v>3425573</v>
      </c>
      <c r="E54" s="52">
        <v>1506216</v>
      </c>
      <c r="F54" s="52">
        <v>0</v>
      </c>
      <c r="G54" s="52">
        <v>0</v>
      </c>
      <c r="H54" s="50">
        <f t="shared" si="9"/>
        <v>4931789</v>
      </c>
      <c r="I54" s="50">
        <f t="shared" si="11"/>
        <v>4465861</v>
      </c>
      <c r="J54" s="52">
        <v>1414241</v>
      </c>
      <c r="K54" s="52">
        <v>0</v>
      </c>
      <c r="L54" s="52">
        <v>0</v>
      </c>
      <c r="M54" s="52">
        <v>3049370</v>
      </c>
      <c r="N54" s="52">
        <v>0</v>
      </c>
      <c r="O54" s="52">
        <v>2250</v>
      </c>
      <c r="P54" s="52">
        <v>0</v>
      </c>
      <c r="Q54" s="52">
        <v>0</v>
      </c>
      <c r="R54" s="52">
        <v>465928</v>
      </c>
      <c r="S54" s="57">
        <f t="shared" si="12"/>
        <v>3517548</v>
      </c>
      <c r="T54" s="78">
        <f t="shared" si="5"/>
        <v>0.31667823964964426</v>
      </c>
    </row>
    <row r="55" spans="1:20" s="42" customFormat="1" ht="15.75">
      <c r="A55" s="40">
        <v>7</v>
      </c>
      <c r="B55" s="41" t="s">
        <v>102</v>
      </c>
      <c r="C55" s="50">
        <f>+SUM(C56:C59)</f>
        <v>3953857</v>
      </c>
      <c r="D55" s="50">
        <f aca="true" t="shared" si="18" ref="D55:R55">+SUM(D56:D59)</f>
        <v>2854410</v>
      </c>
      <c r="E55" s="50">
        <f t="shared" si="18"/>
        <v>1099447</v>
      </c>
      <c r="F55" s="50">
        <f t="shared" si="18"/>
        <v>200</v>
      </c>
      <c r="G55" s="50">
        <f t="shared" si="18"/>
        <v>0</v>
      </c>
      <c r="H55" s="50">
        <f t="shared" si="9"/>
        <v>3953657</v>
      </c>
      <c r="I55" s="50">
        <f t="shared" si="11"/>
        <v>1306611</v>
      </c>
      <c r="J55" s="50">
        <f t="shared" si="18"/>
        <v>920273</v>
      </c>
      <c r="K55" s="50">
        <f t="shared" si="18"/>
        <v>4900</v>
      </c>
      <c r="L55" s="50">
        <f t="shared" si="18"/>
        <v>0</v>
      </c>
      <c r="M55" s="50">
        <f t="shared" si="18"/>
        <v>342349</v>
      </c>
      <c r="N55" s="50">
        <f t="shared" si="18"/>
        <v>0</v>
      </c>
      <c r="O55" s="50">
        <f t="shared" si="18"/>
        <v>0</v>
      </c>
      <c r="P55" s="50">
        <f t="shared" si="18"/>
        <v>0</v>
      </c>
      <c r="Q55" s="50">
        <f t="shared" si="18"/>
        <v>39089</v>
      </c>
      <c r="R55" s="50">
        <f t="shared" si="18"/>
        <v>2647046</v>
      </c>
      <c r="S55" s="57">
        <f t="shared" si="12"/>
        <v>3028484</v>
      </c>
      <c r="T55" s="78">
        <f t="shared" si="5"/>
        <v>0.7080707264824803</v>
      </c>
    </row>
    <row r="56" spans="1:20" s="45" customFormat="1" ht="15.75">
      <c r="A56" s="43">
        <v>1</v>
      </c>
      <c r="B56" s="44" t="s">
        <v>103</v>
      </c>
      <c r="C56" s="50">
        <f t="shared" si="10"/>
        <v>74473</v>
      </c>
      <c r="D56" s="52">
        <v>72580</v>
      </c>
      <c r="E56" s="52">
        <v>1893</v>
      </c>
      <c r="F56" s="52">
        <v>200</v>
      </c>
      <c r="G56" s="52">
        <v>0</v>
      </c>
      <c r="H56" s="50">
        <f t="shared" si="9"/>
        <v>74273</v>
      </c>
      <c r="I56" s="50">
        <f t="shared" si="11"/>
        <v>2455</v>
      </c>
      <c r="J56" s="52">
        <v>1342</v>
      </c>
      <c r="K56" s="52">
        <v>0</v>
      </c>
      <c r="L56" s="52">
        <v>0</v>
      </c>
      <c r="M56" s="52">
        <v>1113</v>
      </c>
      <c r="N56" s="52">
        <v>0</v>
      </c>
      <c r="O56" s="52">
        <v>0</v>
      </c>
      <c r="P56" s="52">
        <v>0</v>
      </c>
      <c r="Q56" s="52">
        <v>0</v>
      </c>
      <c r="R56" s="52">
        <v>71818</v>
      </c>
      <c r="S56" s="57">
        <f t="shared" si="12"/>
        <v>72931</v>
      </c>
      <c r="T56" s="78">
        <f t="shared" si="5"/>
        <v>0.5466395112016293</v>
      </c>
    </row>
    <row r="57" spans="1:20" s="45" customFormat="1" ht="15.75">
      <c r="A57" s="43">
        <v>2</v>
      </c>
      <c r="B57" s="44" t="s">
        <v>111</v>
      </c>
      <c r="C57" s="50">
        <f t="shared" si="10"/>
        <v>1736732</v>
      </c>
      <c r="D57" s="52">
        <v>1308542</v>
      </c>
      <c r="E57" s="52">
        <v>428190</v>
      </c>
      <c r="F57" s="52">
        <v>0</v>
      </c>
      <c r="G57" s="52">
        <v>0</v>
      </c>
      <c r="H57" s="50">
        <f t="shared" si="9"/>
        <v>1736732</v>
      </c>
      <c r="I57" s="50">
        <f t="shared" si="11"/>
        <v>484334</v>
      </c>
      <c r="J57" s="52">
        <v>359466</v>
      </c>
      <c r="K57" s="52">
        <v>0</v>
      </c>
      <c r="L57" s="52">
        <v>0</v>
      </c>
      <c r="M57" s="52">
        <v>124868</v>
      </c>
      <c r="N57" s="52">
        <v>0</v>
      </c>
      <c r="O57" s="52">
        <v>0</v>
      </c>
      <c r="P57" s="52">
        <v>0</v>
      </c>
      <c r="Q57" s="52">
        <v>0</v>
      </c>
      <c r="R57" s="52">
        <v>1252398</v>
      </c>
      <c r="S57" s="57">
        <f t="shared" si="12"/>
        <v>1377266</v>
      </c>
      <c r="T57" s="78">
        <f t="shared" si="5"/>
        <v>0.7421861773073953</v>
      </c>
    </row>
    <row r="58" spans="1:20" s="45" customFormat="1" ht="15.75">
      <c r="A58" s="43">
        <v>3</v>
      </c>
      <c r="B58" s="44" t="s">
        <v>104</v>
      </c>
      <c r="C58" s="50">
        <f t="shared" si="10"/>
        <v>939391</v>
      </c>
      <c r="D58" s="52">
        <v>821735</v>
      </c>
      <c r="E58" s="52">
        <v>117656</v>
      </c>
      <c r="F58" s="52">
        <v>0</v>
      </c>
      <c r="G58" s="52">
        <v>0</v>
      </c>
      <c r="H58" s="50">
        <f t="shared" si="9"/>
        <v>939391</v>
      </c>
      <c r="I58" s="50">
        <f t="shared" si="11"/>
        <v>182522</v>
      </c>
      <c r="J58" s="52">
        <v>44356</v>
      </c>
      <c r="K58" s="52">
        <v>0</v>
      </c>
      <c r="L58" s="52">
        <v>0</v>
      </c>
      <c r="M58" s="52">
        <v>138166</v>
      </c>
      <c r="N58" s="52">
        <v>0</v>
      </c>
      <c r="O58" s="52">
        <v>0</v>
      </c>
      <c r="P58" s="52">
        <v>0</v>
      </c>
      <c r="Q58" s="52">
        <v>0</v>
      </c>
      <c r="R58" s="52">
        <v>756869</v>
      </c>
      <c r="S58" s="57">
        <f t="shared" si="12"/>
        <v>895035</v>
      </c>
      <c r="T58" s="78">
        <f t="shared" si="5"/>
        <v>0.24301728010869922</v>
      </c>
    </row>
    <row r="59" spans="1:20" s="45" customFormat="1" ht="15.75">
      <c r="A59" s="43">
        <v>4</v>
      </c>
      <c r="B59" s="44" t="s">
        <v>105</v>
      </c>
      <c r="C59" s="50">
        <f t="shared" si="10"/>
        <v>1203261</v>
      </c>
      <c r="D59" s="52">
        <v>651553</v>
      </c>
      <c r="E59" s="52">
        <v>551708</v>
      </c>
      <c r="F59" s="52">
        <v>0</v>
      </c>
      <c r="G59" s="52">
        <v>0</v>
      </c>
      <c r="H59" s="50">
        <f t="shared" si="9"/>
        <v>1203261</v>
      </c>
      <c r="I59" s="50">
        <f t="shared" si="11"/>
        <v>637300</v>
      </c>
      <c r="J59" s="52">
        <v>515109</v>
      </c>
      <c r="K59" s="52">
        <v>4900</v>
      </c>
      <c r="L59" s="52">
        <v>0</v>
      </c>
      <c r="M59" s="52">
        <v>78202</v>
      </c>
      <c r="N59" s="52">
        <v>0</v>
      </c>
      <c r="O59" s="52">
        <v>0</v>
      </c>
      <c r="P59" s="52">
        <v>0</v>
      </c>
      <c r="Q59" s="52">
        <v>39089</v>
      </c>
      <c r="R59" s="52">
        <v>565961</v>
      </c>
      <c r="S59" s="57">
        <f t="shared" si="12"/>
        <v>683252</v>
      </c>
      <c r="T59" s="78">
        <f t="shared" si="5"/>
        <v>0.8159563784716773</v>
      </c>
    </row>
    <row r="60" spans="1:20" s="42" customFormat="1" ht="15.75">
      <c r="A60" s="40">
        <v>8</v>
      </c>
      <c r="B60" s="41" t="s">
        <v>106</v>
      </c>
      <c r="C60" s="50">
        <f t="shared" si="10"/>
        <v>176059756</v>
      </c>
      <c r="D60" s="56">
        <f aca="true" t="shared" si="19" ref="D60:R60">+SUM(D61:D64)</f>
        <v>99725363</v>
      </c>
      <c r="E60" s="56">
        <f t="shared" si="19"/>
        <v>76334393</v>
      </c>
      <c r="F60" s="56">
        <f t="shared" si="19"/>
        <v>100</v>
      </c>
      <c r="G60" s="56">
        <f t="shared" si="19"/>
        <v>0</v>
      </c>
      <c r="H60" s="50">
        <f t="shared" si="9"/>
        <v>176059656</v>
      </c>
      <c r="I60" s="50">
        <f t="shared" si="11"/>
        <v>79401640</v>
      </c>
      <c r="J60" s="56">
        <f t="shared" si="19"/>
        <v>2649763</v>
      </c>
      <c r="K60" s="56">
        <f t="shared" si="19"/>
        <v>529285</v>
      </c>
      <c r="L60" s="56">
        <f t="shared" si="19"/>
        <v>0</v>
      </c>
      <c r="M60" s="56">
        <f t="shared" si="19"/>
        <v>74671692</v>
      </c>
      <c r="N60" s="56">
        <f t="shared" si="19"/>
        <v>1449077</v>
      </c>
      <c r="O60" s="56">
        <f t="shared" si="19"/>
        <v>101823</v>
      </c>
      <c r="P60" s="56">
        <f t="shared" si="19"/>
        <v>0</v>
      </c>
      <c r="Q60" s="56">
        <f t="shared" si="19"/>
        <v>0</v>
      </c>
      <c r="R60" s="56">
        <f t="shared" si="19"/>
        <v>96658016</v>
      </c>
      <c r="S60" s="57">
        <f>+SUM(M60:R60)</f>
        <v>172880608</v>
      </c>
      <c r="T60" s="78">
        <f t="shared" si="5"/>
        <v>0.0400375609370285</v>
      </c>
    </row>
    <row r="61" spans="1:20" s="45" customFormat="1" ht="15.75">
      <c r="A61" s="46" t="s">
        <v>25</v>
      </c>
      <c r="B61" s="47" t="s">
        <v>107</v>
      </c>
      <c r="C61" s="50">
        <f t="shared" si="10"/>
        <v>169247849</v>
      </c>
      <c r="D61" s="52">
        <v>93788288</v>
      </c>
      <c r="E61" s="53">
        <v>75459561</v>
      </c>
      <c r="F61" s="51">
        <v>0</v>
      </c>
      <c r="G61" s="53">
        <v>0</v>
      </c>
      <c r="H61" s="50">
        <f t="shared" si="9"/>
        <v>169247849</v>
      </c>
      <c r="I61" s="50">
        <f t="shared" si="11"/>
        <v>75731228</v>
      </c>
      <c r="J61" s="53">
        <v>2423442</v>
      </c>
      <c r="K61" s="53">
        <v>529285</v>
      </c>
      <c r="L61" s="53">
        <v>0</v>
      </c>
      <c r="M61" s="53">
        <v>72778501</v>
      </c>
      <c r="N61" s="51">
        <v>0</v>
      </c>
      <c r="O61" s="53">
        <v>0</v>
      </c>
      <c r="P61" s="53">
        <v>0</v>
      </c>
      <c r="Q61" s="53">
        <v>0</v>
      </c>
      <c r="R61" s="53">
        <v>93516621</v>
      </c>
      <c r="S61" s="57">
        <f t="shared" si="12"/>
        <v>166295122</v>
      </c>
      <c r="T61" s="78">
        <f t="shared" si="5"/>
        <v>0.03898955659348347</v>
      </c>
    </row>
    <row r="62" spans="1:20" s="45" customFormat="1" ht="15.75">
      <c r="A62" s="46" t="s">
        <v>26</v>
      </c>
      <c r="B62" s="47" t="s">
        <v>108</v>
      </c>
      <c r="C62" s="50">
        <f t="shared" si="10"/>
        <v>2201169</v>
      </c>
      <c r="D62" s="52">
        <v>1714097</v>
      </c>
      <c r="E62" s="53">
        <v>487072</v>
      </c>
      <c r="F62" s="51">
        <v>100</v>
      </c>
      <c r="G62" s="53">
        <v>0</v>
      </c>
      <c r="H62" s="50">
        <f t="shared" si="9"/>
        <v>2201069</v>
      </c>
      <c r="I62" s="50">
        <f t="shared" si="11"/>
        <v>639517</v>
      </c>
      <c r="J62" s="53">
        <v>147972</v>
      </c>
      <c r="K62" s="53">
        <v>0</v>
      </c>
      <c r="L62" s="53">
        <v>0</v>
      </c>
      <c r="M62" s="53">
        <v>400099</v>
      </c>
      <c r="N62" s="51">
        <v>0</v>
      </c>
      <c r="O62" s="53">
        <v>91446</v>
      </c>
      <c r="P62" s="53">
        <v>0</v>
      </c>
      <c r="Q62" s="53">
        <v>0</v>
      </c>
      <c r="R62" s="53">
        <v>1561552</v>
      </c>
      <c r="S62" s="57">
        <f t="shared" si="12"/>
        <v>2053097</v>
      </c>
      <c r="T62" s="78">
        <f t="shared" si="5"/>
        <v>0.23138087025051718</v>
      </c>
    </row>
    <row r="63" spans="1:20" s="45" customFormat="1" ht="15.75">
      <c r="A63" s="48" t="s">
        <v>27</v>
      </c>
      <c r="B63" s="49" t="s">
        <v>115</v>
      </c>
      <c r="C63" s="50">
        <f t="shared" si="10"/>
        <v>2035058</v>
      </c>
      <c r="D63" s="53">
        <v>1694769</v>
      </c>
      <c r="E63" s="53">
        <v>340289</v>
      </c>
      <c r="F63" s="51">
        <v>0</v>
      </c>
      <c r="G63" s="53">
        <v>0</v>
      </c>
      <c r="H63" s="50">
        <f t="shared" si="9"/>
        <v>2035058</v>
      </c>
      <c r="I63" s="50">
        <f t="shared" si="11"/>
        <v>1512658</v>
      </c>
      <c r="J63" s="53">
        <v>43335</v>
      </c>
      <c r="K63" s="53">
        <v>0</v>
      </c>
      <c r="L63" s="53">
        <v>0</v>
      </c>
      <c r="M63" s="53">
        <v>1458946</v>
      </c>
      <c r="N63" s="51">
        <v>0</v>
      </c>
      <c r="O63" s="53">
        <v>10377</v>
      </c>
      <c r="P63" s="53">
        <v>0</v>
      </c>
      <c r="Q63" s="53">
        <v>0</v>
      </c>
      <c r="R63" s="53">
        <v>522400</v>
      </c>
      <c r="S63" s="57">
        <f t="shared" si="12"/>
        <v>1991723</v>
      </c>
      <c r="T63" s="78">
        <f t="shared" si="5"/>
        <v>0.028648246993041387</v>
      </c>
    </row>
    <row r="64" spans="1:20" s="45" customFormat="1" ht="15.75">
      <c r="A64" s="48" t="s">
        <v>34</v>
      </c>
      <c r="B64" s="49" t="s">
        <v>109</v>
      </c>
      <c r="C64" s="50">
        <f t="shared" si="10"/>
        <v>2575680</v>
      </c>
      <c r="D64" s="53">
        <v>2528209</v>
      </c>
      <c r="E64" s="53">
        <v>47471</v>
      </c>
      <c r="F64" s="51">
        <v>0</v>
      </c>
      <c r="G64" s="53">
        <v>0</v>
      </c>
      <c r="H64" s="50">
        <f t="shared" si="9"/>
        <v>2575680</v>
      </c>
      <c r="I64" s="50">
        <f t="shared" si="11"/>
        <v>1518237</v>
      </c>
      <c r="J64" s="53">
        <v>35014</v>
      </c>
      <c r="K64" s="53">
        <v>0</v>
      </c>
      <c r="L64" s="53">
        <v>0</v>
      </c>
      <c r="M64" s="53">
        <v>34146</v>
      </c>
      <c r="N64" s="51">
        <v>1449077</v>
      </c>
      <c r="O64" s="53">
        <v>0</v>
      </c>
      <c r="P64" s="53">
        <v>0</v>
      </c>
      <c r="Q64" s="53">
        <v>0</v>
      </c>
      <c r="R64" s="53">
        <v>1057443</v>
      </c>
      <c r="S64" s="57">
        <f t="shared" si="12"/>
        <v>2540666</v>
      </c>
      <c r="T64" s="78">
        <f t="shared" si="5"/>
        <v>0.023062275520883763</v>
      </c>
    </row>
    <row r="65" spans="1:20" s="67" customFormat="1" ht="16.5">
      <c r="A65" s="109"/>
      <c r="B65" s="109"/>
      <c r="C65" s="109"/>
      <c r="D65" s="109"/>
      <c r="E65" s="109"/>
      <c r="F65" s="66"/>
      <c r="G65" s="66"/>
      <c r="H65" s="66"/>
      <c r="I65" s="66"/>
      <c r="J65" s="66"/>
      <c r="K65" s="66"/>
      <c r="L65" s="66"/>
      <c r="M65" s="66"/>
      <c r="N65" s="117" t="str">
        <f>Sheet1!B8</f>
        <v>Thái Bình, ngày 05 tháng 12 năm 2017</v>
      </c>
      <c r="O65" s="117"/>
      <c r="P65" s="117"/>
      <c r="Q65" s="117"/>
      <c r="R65" s="117"/>
      <c r="S65" s="117"/>
      <c r="T65" s="117"/>
    </row>
    <row r="66" spans="1:20" s="67" customFormat="1" ht="16.5">
      <c r="A66" s="66"/>
      <c r="B66" s="66"/>
      <c r="C66" s="66"/>
      <c r="D66" s="66"/>
      <c r="E66" s="66"/>
      <c r="F66" s="66"/>
      <c r="G66" s="66"/>
      <c r="H66" s="66"/>
      <c r="I66" s="66"/>
      <c r="J66" s="66"/>
      <c r="K66" s="66"/>
      <c r="L66" s="66"/>
      <c r="M66" s="66"/>
      <c r="N66" s="110" t="str">
        <f>Sheet1!B7</f>
        <v>KT. CỤC TRƯỞNG</v>
      </c>
      <c r="O66" s="110"/>
      <c r="P66" s="110"/>
      <c r="Q66" s="110"/>
      <c r="R66" s="110"/>
      <c r="S66" s="110"/>
      <c r="T66" s="110"/>
    </row>
    <row r="67" spans="1:20" s="70" customFormat="1" ht="19.5" customHeight="1">
      <c r="A67" s="68"/>
      <c r="B67" s="110" t="s">
        <v>3</v>
      </c>
      <c r="C67" s="110"/>
      <c r="D67" s="110"/>
      <c r="E67" s="110"/>
      <c r="F67" s="69"/>
      <c r="G67" s="69"/>
      <c r="H67" s="69"/>
      <c r="I67" s="69"/>
      <c r="J67" s="69"/>
      <c r="K67" s="69"/>
      <c r="L67" s="69"/>
      <c r="M67" s="69"/>
      <c r="N67" s="129" t="str">
        <f>Sheet1!B9</f>
        <v>PHÓ CỤC TRƯỞNG</v>
      </c>
      <c r="O67" s="129"/>
      <c r="P67" s="129"/>
      <c r="Q67" s="129"/>
      <c r="R67" s="129"/>
      <c r="S67" s="129"/>
      <c r="T67" s="129"/>
    </row>
    <row r="68" spans="2:20" s="71" customFormat="1" ht="16.5">
      <c r="B68" s="110"/>
      <c r="C68" s="110"/>
      <c r="D68" s="110"/>
      <c r="E68" s="110"/>
      <c r="F68" s="72"/>
      <c r="G68" s="72"/>
      <c r="H68" s="72"/>
      <c r="I68" s="72"/>
      <c r="J68" s="72"/>
      <c r="K68" s="72"/>
      <c r="L68" s="72"/>
      <c r="M68" s="72"/>
      <c r="N68" s="129"/>
      <c r="O68" s="129"/>
      <c r="P68" s="129"/>
      <c r="Q68" s="129"/>
      <c r="R68" s="129"/>
      <c r="S68" s="129"/>
      <c r="T68" s="129"/>
    </row>
    <row r="69" spans="2:20" s="71" customFormat="1" ht="16.5">
      <c r="B69" s="110"/>
      <c r="C69" s="110"/>
      <c r="D69" s="110"/>
      <c r="E69" s="110"/>
      <c r="F69" s="72"/>
      <c r="G69" s="72"/>
      <c r="H69" s="72"/>
      <c r="I69" s="72"/>
      <c r="J69" s="72"/>
      <c r="K69" s="72"/>
      <c r="L69" s="72"/>
      <c r="M69" s="72"/>
      <c r="N69" s="129"/>
      <c r="O69" s="129"/>
      <c r="P69" s="129"/>
      <c r="Q69" s="129"/>
      <c r="R69" s="129"/>
      <c r="S69" s="129"/>
      <c r="T69" s="129"/>
    </row>
    <row r="70" spans="2:20" s="71" customFormat="1" ht="16.5">
      <c r="B70" s="110"/>
      <c r="C70" s="110"/>
      <c r="D70" s="110"/>
      <c r="E70" s="110"/>
      <c r="F70" s="72"/>
      <c r="G70" s="72"/>
      <c r="H70" s="72"/>
      <c r="I70" s="72"/>
      <c r="J70" s="72"/>
      <c r="K70" s="72"/>
      <c r="L70" s="72"/>
      <c r="M70" s="72"/>
      <c r="N70" s="129"/>
      <c r="O70" s="129"/>
      <c r="P70" s="129"/>
      <c r="Q70" s="129"/>
      <c r="R70" s="129"/>
      <c r="S70" s="129"/>
      <c r="T70" s="129"/>
    </row>
    <row r="71" spans="1:20" s="71" customFormat="1" ht="15.75" customHeight="1">
      <c r="A71" s="73"/>
      <c r="B71" s="110"/>
      <c r="C71" s="110"/>
      <c r="D71" s="110"/>
      <c r="E71" s="110"/>
      <c r="F71" s="73"/>
      <c r="G71" s="73"/>
      <c r="H71" s="73"/>
      <c r="I71" s="73"/>
      <c r="J71" s="73"/>
      <c r="K71" s="73"/>
      <c r="L71" s="73"/>
      <c r="M71" s="73"/>
      <c r="N71" s="129"/>
      <c r="O71" s="129"/>
      <c r="P71" s="129"/>
      <c r="Q71" s="129"/>
      <c r="R71" s="129"/>
      <c r="S71" s="129"/>
      <c r="T71" s="129"/>
    </row>
    <row r="72" spans="1:20" s="71" customFormat="1" ht="16.5">
      <c r="A72" s="73"/>
      <c r="B72" s="110" t="str">
        <f>Sheet1!B5</f>
        <v>Hà Thành</v>
      </c>
      <c r="C72" s="110"/>
      <c r="D72" s="110"/>
      <c r="E72" s="110"/>
      <c r="F72" s="73"/>
      <c r="G72" s="73"/>
      <c r="H72" s="73"/>
      <c r="I72" s="73"/>
      <c r="J72" s="73"/>
      <c r="K72" s="73"/>
      <c r="L72" s="73"/>
      <c r="M72" s="73"/>
      <c r="N72" s="129" t="str">
        <f>Sheet1!B6</f>
        <v>Nguyễn Thái Bình</v>
      </c>
      <c r="O72" s="129"/>
      <c r="P72" s="129"/>
      <c r="Q72" s="129"/>
      <c r="R72" s="129"/>
      <c r="S72" s="129"/>
      <c r="T72" s="129"/>
    </row>
  </sheetData>
  <sheetProtection/>
  <protectedRanges>
    <protectedRange password="C71F" sqref="D14:G20 J14:S20 J51:R51 C39:G39 S31:S34 J30:S30 J44:R44 S61:S64 S22:S29 J39:S39 C35:S35 D30:G30 J60:S60 D60:G60 C44:G44 C51:G51 S40:S59 T12:T64 S36:S38" name="Range1"/>
  </protectedRanges>
  <mergeCells count="49">
    <mergeCell ref="N72:T72"/>
    <mergeCell ref="B68:E68"/>
    <mergeCell ref="B69:E69"/>
    <mergeCell ref="B70:E70"/>
    <mergeCell ref="B71:E71"/>
    <mergeCell ref="B72:E72"/>
    <mergeCell ref="N68:T68"/>
    <mergeCell ref="N69:T69"/>
    <mergeCell ref="N70:T70"/>
    <mergeCell ref="N71:T71"/>
    <mergeCell ref="A2:D2"/>
    <mergeCell ref="A6:B10"/>
    <mergeCell ref="D9:D10"/>
    <mergeCell ref="N67:T67"/>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Q5:T5"/>
    <mergeCell ref="A3:D3"/>
    <mergeCell ref="C6:E6"/>
    <mergeCell ref="C7:C10"/>
    <mergeCell ref="D7:E8"/>
    <mergeCell ref="E9:E10"/>
    <mergeCell ref="I8:I10"/>
    <mergeCell ref="J8:Q8"/>
    <mergeCell ref="N9:N10"/>
    <mergeCell ref="A65:E65"/>
    <mergeCell ref="B67:E67"/>
    <mergeCell ref="A12:B12"/>
    <mergeCell ref="T6:T10"/>
    <mergeCell ref="H7:H10"/>
    <mergeCell ref="I7:Q7"/>
    <mergeCell ref="N65:T65"/>
    <mergeCell ref="N66:T66"/>
    <mergeCell ref="R7:R10"/>
    <mergeCell ref="A11:B11"/>
  </mergeCells>
  <printOptions/>
  <pageMargins left="0.36" right="0" top="0.2" bottom="0" header="0.2" footer="0.2"/>
  <pageSetup fitToHeight="0" fitToWidth="0"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indexed="19"/>
  </sheetPr>
  <dimension ref="A1:S78"/>
  <sheetViews>
    <sheetView tabSelected="1" zoomScalePageLayoutView="0" workbookViewId="0" topLeftCell="A7">
      <selection activeCell="T7" sqref="T1:U16384"/>
    </sheetView>
  </sheetViews>
  <sheetFormatPr defaultColWidth="9.00390625" defaultRowHeight="15.75"/>
  <cols>
    <col min="1" max="1" width="3.50390625" style="28" customWidth="1"/>
    <col min="2" max="2" width="16.00390625" style="28" customWidth="1"/>
    <col min="3" max="3" width="9.00390625" style="28" customWidth="1"/>
    <col min="4" max="5" width="7.375" style="28" customWidth="1"/>
    <col min="6" max="6" width="6.50390625" style="28" customWidth="1"/>
    <col min="7" max="7" width="6.125" style="28" customWidth="1"/>
    <col min="8" max="8" width="8.87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8.375" style="28" customWidth="1"/>
    <col min="19" max="19" width="4.75390625" style="28" customWidth="1"/>
    <col min="20" max="16384" width="9.00390625" style="28" customWidth="1"/>
  </cols>
  <sheetData>
    <row r="1" spans="1:19" ht="20.25" customHeight="1">
      <c r="A1" s="30" t="s">
        <v>15</v>
      </c>
      <c r="B1" s="30"/>
      <c r="C1" s="30"/>
      <c r="E1" s="124" t="s">
        <v>38</v>
      </c>
      <c r="F1" s="124"/>
      <c r="G1" s="124"/>
      <c r="H1" s="124"/>
      <c r="I1" s="124"/>
      <c r="J1" s="124"/>
      <c r="K1" s="124"/>
      <c r="L1" s="124"/>
      <c r="M1" s="124"/>
      <c r="N1" s="124"/>
      <c r="O1" s="124"/>
      <c r="P1" s="75" t="s">
        <v>138</v>
      </c>
      <c r="Q1" s="31"/>
      <c r="R1" s="31"/>
      <c r="S1" s="31"/>
    </row>
    <row r="2" spans="1:19" ht="17.25" customHeight="1">
      <c r="A2" s="121" t="s">
        <v>76</v>
      </c>
      <c r="B2" s="121"/>
      <c r="C2" s="121"/>
      <c r="D2" s="121"/>
      <c r="E2" s="125" t="s">
        <v>20</v>
      </c>
      <c r="F2" s="125"/>
      <c r="G2" s="125"/>
      <c r="H2" s="125"/>
      <c r="I2" s="125"/>
      <c r="J2" s="125"/>
      <c r="K2" s="125"/>
      <c r="L2" s="125"/>
      <c r="M2" s="125"/>
      <c r="N2" s="125"/>
      <c r="O2" s="125"/>
      <c r="P2" s="130" t="str">
        <f>Sheet1!B4</f>
        <v>Cục THADS tỉnh Thái Bình</v>
      </c>
      <c r="Q2" s="131"/>
      <c r="R2" s="131"/>
      <c r="S2" s="131"/>
    </row>
    <row r="3" spans="1:19" ht="14.25" customHeight="1">
      <c r="A3" s="121" t="s">
        <v>77</v>
      </c>
      <c r="B3" s="121"/>
      <c r="C3" s="121"/>
      <c r="D3" s="121"/>
      <c r="E3" s="132" t="str">
        <f>Sheet1!B3</f>
        <v>02 tháng / năm 2018</v>
      </c>
      <c r="F3" s="132"/>
      <c r="G3" s="132"/>
      <c r="H3" s="132"/>
      <c r="I3" s="132"/>
      <c r="J3" s="132"/>
      <c r="K3" s="132"/>
      <c r="L3" s="132"/>
      <c r="M3" s="132"/>
      <c r="N3" s="132"/>
      <c r="O3" s="132"/>
      <c r="P3" s="31" t="s">
        <v>58</v>
      </c>
      <c r="Q3" s="32"/>
      <c r="R3" s="31"/>
      <c r="S3" s="31"/>
    </row>
    <row r="4" spans="1:19" ht="14.25" customHeight="1">
      <c r="A4" s="30" t="s">
        <v>59</v>
      </c>
      <c r="B4" s="30"/>
      <c r="C4" s="30"/>
      <c r="D4" s="30"/>
      <c r="E4" s="30"/>
      <c r="F4" s="30"/>
      <c r="G4" s="30"/>
      <c r="H4" s="30"/>
      <c r="I4" s="30"/>
      <c r="J4" s="30"/>
      <c r="K4" s="30"/>
      <c r="L4" s="30"/>
      <c r="M4" s="30"/>
      <c r="N4" s="37"/>
      <c r="O4" s="37"/>
      <c r="P4" s="127" t="s">
        <v>22</v>
      </c>
      <c r="Q4" s="127"/>
      <c r="R4" s="127"/>
      <c r="S4" s="127"/>
    </row>
    <row r="5" spans="2:19" ht="12.75" customHeight="1">
      <c r="B5" s="38"/>
      <c r="C5" s="38"/>
      <c r="Q5" s="29" t="s">
        <v>75</v>
      </c>
      <c r="R5" s="31"/>
      <c r="S5" s="31"/>
    </row>
    <row r="6" spans="1:19" s="77" customFormat="1" ht="15.75">
      <c r="A6" s="128" t="s">
        <v>33</v>
      </c>
      <c r="B6" s="128"/>
      <c r="C6" s="122" t="s">
        <v>60</v>
      </c>
      <c r="D6" s="123"/>
      <c r="E6" s="123"/>
      <c r="F6" s="115" t="s">
        <v>51</v>
      </c>
      <c r="G6" s="115" t="s">
        <v>61</v>
      </c>
      <c r="H6" s="126" t="s">
        <v>52</v>
      </c>
      <c r="I6" s="126"/>
      <c r="J6" s="126"/>
      <c r="K6" s="126"/>
      <c r="L6" s="126"/>
      <c r="M6" s="126"/>
      <c r="N6" s="126"/>
      <c r="O6" s="126"/>
      <c r="P6" s="126"/>
      <c r="Q6" s="126"/>
      <c r="R6" s="116" t="s">
        <v>62</v>
      </c>
      <c r="S6" s="116" t="s">
        <v>63</v>
      </c>
    </row>
    <row r="7" spans="1:19" s="31" customFormat="1" ht="15.75">
      <c r="A7" s="128"/>
      <c r="B7" s="128"/>
      <c r="C7" s="116" t="s">
        <v>24</v>
      </c>
      <c r="D7" s="116" t="s">
        <v>5</v>
      </c>
      <c r="E7" s="115"/>
      <c r="F7" s="115"/>
      <c r="G7" s="115"/>
      <c r="H7" s="115" t="s">
        <v>18</v>
      </c>
      <c r="I7" s="116" t="s">
        <v>53</v>
      </c>
      <c r="J7" s="116"/>
      <c r="K7" s="116"/>
      <c r="L7" s="116"/>
      <c r="M7" s="116"/>
      <c r="N7" s="116"/>
      <c r="O7" s="116"/>
      <c r="P7" s="116"/>
      <c r="Q7" s="115" t="s">
        <v>64</v>
      </c>
      <c r="R7" s="115"/>
      <c r="S7" s="115"/>
    </row>
    <row r="8" spans="1:19" s="77" customFormat="1" ht="15" customHeight="1">
      <c r="A8" s="128"/>
      <c r="B8" s="128"/>
      <c r="C8" s="115"/>
      <c r="D8" s="115"/>
      <c r="E8" s="115"/>
      <c r="F8" s="115"/>
      <c r="G8" s="115"/>
      <c r="H8" s="115"/>
      <c r="I8" s="115" t="s">
        <v>18</v>
      </c>
      <c r="J8" s="116" t="s">
        <v>5</v>
      </c>
      <c r="K8" s="116"/>
      <c r="L8" s="116"/>
      <c r="M8" s="116"/>
      <c r="N8" s="116"/>
      <c r="O8" s="116"/>
      <c r="P8" s="116"/>
      <c r="Q8" s="115"/>
      <c r="R8" s="115"/>
      <c r="S8" s="115"/>
    </row>
    <row r="9" spans="1:19" s="77" customFormat="1" ht="15.75" customHeight="1">
      <c r="A9" s="128"/>
      <c r="B9" s="128"/>
      <c r="C9" s="115"/>
      <c r="D9" s="116" t="s">
        <v>65</v>
      </c>
      <c r="E9" s="116" t="s">
        <v>66</v>
      </c>
      <c r="F9" s="115"/>
      <c r="G9" s="115"/>
      <c r="H9" s="115"/>
      <c r="I9" s="115"/>
      <c r="J9" s="116" t="s">
        <v>67</v>
      </c>
      <c r="K9" s="116" t="s">
        <v>68</v>
      </c>
      <c r="L9" s="115" t="s">
        <v>54</v>
      </c>
      <c r="M9" s="115" t="s">
        <v>69</v>
      </c>
      <c r="N9" s="115" t="s">
        <v>55</v>
      </c>
      <c r="O9" s="115" t="s">
        <v>70</v>
      </c>
      <c r="P9" s="115" t="s">
        <v>71</v>
      </c>
      <c r="Q9" s="115"/>
      <c r="R9" s="115"/>
      <c r="S9" s="115"/>
    </row>
    <row r="10" spans="1:19" s="77" customFormat="1" ht="48" customHeight="1">
      <c r="A10" s="128"/>
      <c r="B10" s="128"/>
      <c r="C10" s="115"/>
      <c r="D10" s="115"/>
      <c r="E10" s="115"/>
      <c r="F10" s="115"/>
      <c r="G10" s="115"/>
      <c r="H10" s="115"/>
      <c r="I10" s="115"/>
      <c r="J10" s="116"/>
      <c r="K10" s="116"/>
      <c r="L10" s="115"/>
      <c r="M10" s="115"/>
      <c r="N10" s="115" t="s">
        <v>55</v>
      </c>
      <c r="O10" s="115" t="s">
        <v>70</v>
      </c>
      <c r="P10" s="115" t="s">
        <v>71</v>
      </c>
      <c r="Q10" s="115"/>
      <c r="R10" s="115"/>
      <c r="S10" s="115"/>
    </row>
    <row r="11" spans="1:19" ht="11.25" customHeight="1">
      <c r="A11" s="118" t="s">
        <v>4</v>
      </c>
      <c r="B11" s="119"/>
      <c r="C11" s="76">
        <v>1</v>
      </c>
      <c r="D11" s="76">
        <v>2</v>
      </c>
      <c r="E11" s="76">
        <v>3</v>
      </c>
      <c r="F11" s="76">
        <v>4</v>
      </c>
      <c r="G11" s="76">
        <v>5</v>
      </c>
      <c r="H11" s="76">
        <v>6</v>
      </c>
      <c r="I11" s="76">
        <v>7</v>
      </c>
      <c r="J11" s="76">
        <v>8</v>
      </c>
      <c r="K11" s="76">
        <v>9</v>
      </c>
      <c r="L11" s="76">
        <v>10</v>
      </c>
      <c r="M11" s="76">
        <v>11</v>
      </c>
      <c r="N11" s="76">
        <v>12</v>
      </c>
      <c r="O11" s="76">
        <v>13</v>
      </c>
      <c r="P11" s="76">
        <v>14</v>
      </c>
      <c r="Q11" s="76">
        <v>15</v>
      </c>
      <c r="R11" s="76">
        <v>16</v>
      </c>
      <c r="S11" s="76">
        <v>17</v>
      </c>
    </row>
    <row r="12" spans="1:19" ht="15.75">
      <c r="A12" s="111" t="s">
        <v>17</v>
      </c>
      <c r="B12" s="112"/>
      <c r="C12" s="60">
        <f>+C13+C21</f>
        <v>3676</v>
      </c>
      <c r="D12" s="60">
        <f aca="true" t="shared" si="0" ref="D12:R12">+D13+D21</f>
        <v>2632</v>
      </c>
      <c r="E12" s="60">
        <f t="shared" si="0"/>
        <v>1044</v>
      </c>
      <c r="F12" s="60">
        <f t="shared" si="0"/>
        <v>12</v>
      </c>
      <c r="G12" s="60">
        <f t="shared" si="0"/>
        <v>0</v>
      </c>
      <c r="H12" s="60">
        <f t="shared" si="0"/>
        <v>3664</v>
      </c>
      <c r="I12" s="60">
        <f t="shared" si="0"/>
        <v>1834</v>
      </c>
      <c r="J12" s="60">
        <f t="shared" si="0"/>
        <v>711</v>
      </c>
      <c r="K12" s="60">
        <f t="shared" si="0"/>
        <v>9</v>
      </c>
      <c r="L12" s="60">
        <f t="shared" si="0"/>
        <v>1096</v>
      </c>
      <c r="M12" s="60">
        <f t="shared" si="0"/>
        <v>2</v>
      </c>
      <c r="N12" s="60">
        <f t="shared" si="0"/>
        <v>8</v>
      </c>
      <c r="O12" s="60">
        <f t="shared" si="0"/>
        <v>0</v>
      </c>
      <c r="P12" s="60">
        <f t="shared" si="0"/>
        <v>8</v>
      </c>
      <c r="Q12" s="60">
        <f t="shared" si="0"/>
        <v>1830</v>
      </c>
      <c r="R12" s="60">
        <f t="shared" si="0"/>
        <v>2944</v>
      </c>
      <c r="S12" s="79">
        <f>+SUM(J12:K12)/I12</f>
        <v>0.3925845147219193</v>
      </c>
    </row>
    <row r="13" spans="1:19" ht="15" customHeight="1">
      <c r="A13" s="33" t="s">
        <v>0</v>
      </c>
      <c r="B13" s="34" t="s">
        <v>50</v>
      </c>
      <c r="C13" s="50">
        <f aca="true" t="shared" si="1" ref="C13:C23">+D13+E13</f>
        <v>170</v>
      </c>
      <c r="D13" s="56">
        <f>+SUM(D14:D20)</f>
        <v>137</v>
      </c>
      <c r="E13" s="56">
        <f>+SUM(E14:E20)</f>
        <v>33</v>
      </c>
      <c r="F13" s="56">
        <f>+SUM(F14:F20)</f>
        <v>1</v>
      </c>
      <c r="G13" s="56">
        <f>+SUM(G14:G20)</f>
        <v>0</v>
      </c>
      <c r="H13" s="50">
        <f aca="true" t="shared" si="2" ref="H13:H20">+I13+Q13</f>
        <v>169</v>
      </c>
      <c r="I13" s="50">
        <f aca="true" t="shared" si="3" ref="I13:I20">+SUM(J13:P13)</f>
        <v>80</v>
      </c>
      <c r="J13" s="56">
        <f aca="true" t="shared" si="4" ref="J13:R13">+SUM(J14:J20)</f>
        <v>20</v>
      </c>
      <c r="K13" s="56">
        <f t="shared" si="4"/>
        <v>0</v>
      </c>
      <c r="L13" s="56">
        <f t="shared" si="4"/>
        <v>58</v>
      </c>
      <c r="M13" s="56">
        <f t="shared" si="4"/>
        <v>0</v>
      </c>
      <c r="N13" s="56">
        <f t="shared" si="4"/>
        <v>2</v>
      </c>
      <c r="O13" s="56">
        <f t="shared" si="4"/>
        <v>0</v>
      </c>
      <c r="P13" s="56">
        <f t="shared" si="4"/>
        <v>0</v>
      </c>
      <c r="Q13" s="56">
        <f t="shared" si="4"/>
        <v>89</v>
      </c>
      <c r="R13" s="56">
        <f t="shared" si="4"/>
        <v>149</v>
      </c>
      <c r="S13" s="79">
        <f aca="true" t="shared" si="5" ref="S13:S65">+SUM(J13:K13)/I13</f>
        <v>0.25</v>
      </c>
    </row>
    <row r="14" spans="1:19" ht="15" customHeight="1">
      <c r="A14" s="39">
        <v>1</v>
      </c>
      <c r="B14" s="35" t="s">
        <v>116</v>
      </c>
      <c r="C14" s="50">
        <f t="shared" si="1"/>
        <v>9</v>
      </c>
      <c r="D14" s="58">
        <v>4</v>
      </c>
      <c r="E14" s="58">
        <v>5</v>
      </c>
      <c r="F14" s="58">
        <v>0</v>
      </c>
      <c r="G14" s="58">
        <v>0</v>
      </c>
      <c r="H14" s="50">
        <f>+I14+Q14</f>
        <v>9</v>
      </c>
      <c r="I14" s="50">
        <f>+SUM(J14:P14)</f>
        <v>6</v>
      </c>
      <c r="J14" s="58">
        <v>3</v>
      </c>
      <c r="K14" s="58">
        <v>0</v>
      </c>
      <c r="L14" s="58">
        <v>3</v>
      </c>
      <c r="M14" s="58">
        <v>0</v>
      </c>
      <c r="N14" s="58">
        <v>0</v>
      </c>
      <c r="O14" s="58">
        <v>0</v>
      </c>
      <c r="P14" s="58">
        <v>0</v>
      </c>
      <c r="Q14" s="58">
        <v>3</v>
      </c>
      <c r="R14" s="57">
        <f>+SUM(L14:Q14)</f>
        <v>6</v>
      </c>
      <c r="S14" s="78">
        <f t="shared" si="5"/>
        <v>0.5</v>
      </c>
    </row>
    <row r="15" spans="1:19" ht="15" customHeight="1">
      <c r="A15" s="39">
        <v>2</v>
      </c>
      <c r="B15" s="35" t="s">
        <v>78</v>
      </c>
      <c r="C15" s="50">
        <f t="shared" si="1"/>
        <v>6</v>
      </c>
      <c r="D15" s="58">
        <v>3</v>
      </c>
      <c r="E15" s="58">
        <v>3</v>
      </c>
      <c r="F15" s="58">
        <v>0</v>
      </c>
      <c r="G15" s="58">
        <v>0</v>
      </c>
      <c r="H15" s="50">
        <f t="shared" si="2"/>
        <v>6</v>
      </c>
      <c r="I15" s="50">
        <f t="shared" si="3"/>
        <v>4</v>
      </c>
      <c r="J15" s="58">
        <v>1</v>
      </c>
      <c r="K15" s="58">
        <v>0</v>
      </c>
      <c r="L15" s="58">
        <v>3</v>
      </c>
      <c r="M15" s="58">
        <v>0</v>
      </c>
      <c r="N15" s="58">
        <v>0</v>
      </c>
      <c r="O15" s="58">
        <v>0</v>
      </c>
      <c r="P15" s="58">
        <v>0</v>
      </c>
      <c r="Q15" s="58">
        <v>2</v>
      </c>
      <c r="R15" s="57">
        <f aca="true" t="shared" si="6" ref="R15:R20">+SUM(L15:Q15)</f>
        <v>5</v>
      </c>
      <c r="S15" s="78">
        <f t="shared" si="5"/>
        <v>0.25</v>
      </c>
    </row>
    <row r="16" spans="1:19" ht="15" customHeight="1">
      <c r="A16" s="39">
        <v>3</v>
      </c>
      <c r="B16" s="35" t="s">
        <v>79</v>
      </c>
      <c r="C16" s="50">
        <f t="shared" si="1"/>
        <v>7</v>
      </c>
      <c r="D16" s="58">
        <v>3</v>
      </c>
      <c r="E16" s="58">
        <v>4</v>
      </c>
      <c r="F16" s="58">
        <v>1</v>
      </c>
      <c r="G16" s="58">
        <v>0</v>
      </c>
      <c r="H16" s="50">
        <f t="shared" si="2"/>
        <v>6</v>
      </c>
      <c r="I16" s="50">
        <f t="shared" si="3"/>
        <v>6</v>
      </c>
      <c r="J16" s="58">
        <v>2</v>
      </c>
      <c r="K16" s="58">
        <v>0</v>
      </c>
      <c r="L16" s="58">
        <v>4</v>
      </c>
      <c r="M16" s="58">
        <v>0</v>
      </c>
      <c r="N16" s="58">
        <v>0</v>
      </c>
      <c r="O16" s="58">
        <v>0</v>
      </c>
      <c r="P16" s="58">
        <v>0</v>
      </c>
      <c r="Q16" s="58">
        <v>0</v>
      </c>
      <c r="R16" s="57">
        <f t="shared" si="6"/>
        <v>4</v>
      </c>
      <c r="S16" s="78">
        <f t="shared" si="5"/>
        <v>0.3333333333333333</v>
      </c>
    </row>
    <row r="17" spans="1:19" ht="15" customHeight="1">
      <c r="A17" s="39">
        <v>4</v>
      </c>
      <c r="B17" s="35" t="s">
        <v>110</v>
      </c>
      <c r="C17" s="50">
        <f t="shared" si="1"/>
        <v>29</v>
      </c>
      <c r="D17" s="58">
        <v>25</v>
      </c>
      <c r="E17" s="58">
        <v>4</v>
      </c>
      <c r="F17" s="58">
        <v>0</v>
      </c>
      <c r="G17" s="58">
        <v>0</v>
      </c>
      <c r="H17" s="50">
        <f t="shared" si="2"/>
        <v>29</v>
      </c>
      <c r="I17" s="50">
        <f t="shared" si="3"/>
        <v>17</v>
      </c>
      <c r="J17" s="58">
        <v>4</v>
      </c>
      <c r="K17" s="58">
        <v>0</v>
      </c>
      <c r="L17" s="58">
        <v>13</v>
      </c>
      <c r="M17" s="58">
        <v>0</v>
      </c>
      <c r="N17" s="58">
        <v>0</v>
      </c>
      <c r="O17" s="58">
        <v>0</v>
      </c>
      <c r="P17" s="58">
        <v>0</v>
      </c>
      <c r="Q17" s="58">
        <v>12</v>
      </c>
      <c r="R17" s="57">
        <f t="shared" si="6"/>
        <v>25</v>
      </c>
      <c r="S17" s="78">
        <f t="shared" si="5"/>
        <v>0.23529411764705882</v>
      </c>
    </row>
    <row r="18" spans="1:19" ht="15" customHeight="1">
      <c r="A18" s="39">
        <v>5</v>
      </c>
      <c r="B18" s="35" t="s">
        <v>80</v>
      </c>
      <c r="C18" s="50">
        <f t="shared" si="1"/>
        <v>30</v>
      </c>
      <c r="D18" s="58">
        <v>25</v>
      </c>
      <c r="E18" s="58">
        <v>5</v>
      </c>
      <c r="F18" s="58">
        <v>0</v>
      </c>
      <c r="G18" s="58">
        <v>0</v>
      </c>
      <c r="H18" s="50">
        <f t="shared" si="2"/>
        <v>30</v>
      </c>
      <c r="I18" s="50">
        <f t="shared" si="3"/>
        <v>14</v>
      </c>
      <c r="J18" s="58">
        <v>4</v>
      </c>
      <c r="K18" s="58">
        <v>0</v>
      </c>
      <c r="L18" s="58">
        <v>8</v>
      </c>
      <c r="M18" s="58">
        <v>0</v>
      </c>
      <c r="N18" s="58">
        <v>2</v>
      </c>
      <c r="O18" s="58">
        <v>0</v>
      </c>
      <c r="P18" s="58">
        <v>0</v>
      </c>
      <c r="Q18" s="58">
        <v>16</v>
      </c>
      <c r="R18" s="57">
        <f t="shared" si="6"/>
        <v>26</v>
      </c>
      <c r="S18" s="78">
        <f t="shared" si="5"/>
        <v>0.2857142857142857</v>
      </c>
    </row>
    <row r="19" spans="1:19" ht="15" customHeight="1">
      <c r="A19" s="39">
        <v>6</v>
      </c>
      <c r="B19" s="35" t="s">
        <v>83</v>
      </c>
      <c r="C19" s="50">
        <f t="shared" si="1"/>
        <v>50</v>
      </c>
      <c r="D19" s="58">
        <v>38</v>
      </c>
      <c r="E19" s="58">
        <v>12</v>
      </c>
      <c r="F19" s="58">
        <v>0</v>
      </c>
      <c r="G19" s="58">
        <v>0</v>
      </c>
      <c r="H19" s="50">
        <f t="shared" si="2"/>
        <v>50</v>
      </c>
      <c r="I19" s="50">
        <f t="shared" si="3"/>
        <v>16</v>
      </c>
      <c r="J19" s="58">
        <v>5</v>
      </c>
      <c r="K19" s="58">
        <v>0</v>
      </c>
      <c r="L19" s="58">
        <v>11</v>
      </c>
      <c r="M19" s="58">
        <v>0</v>
      </c>
      <c r="N19" s="58">
        <v>0</v>
      </c>
      <c r="O19" s="58">
        <v>0</v>
      </c>
      <c r="P19" s="58">
        <v>0</v>
      </c>
      <c r="Q19" s="58">
        <v>34</v>
      </c>
      <c r="R19" s="57">
        <f t="shared" si="6"/>
        <v>45</v>
      </c>
      <c r="S19" s="78">
        <f t="shared" si="5"/>
        <v>0.3125</v>
      </c>
    </row>
    <row r="20" spans="1:19" ht="15" customHeight="1">
      <c r="A20" s="39">
        <v>7</v>
      </c>
      <c r="B20" s="35" t="s">
        <v>85</v>
      </c>
      <c r="C20" s="50">
        <f t="shared" si="1"/>
        <v>39</v>
      </c>
      <c r="D20" s="58">
        <v>39</v>
      </c>
      <c r="E20" s="58">
        <v>0</v>
      </c>
      <c r="F20" s="58">
        <v>0</v>
      </c>
      <c r="G20" s="58">
        <v>0</v>
      </c>
      <c r="H20" s="50">
        <f t="shared" si="2"/>
        <v>39</v>
      </c>
      <c r="I20" s="50">
        <f t="shared" si="3"/>
        <v>17</v>
      </c>
      <c r="J20" s="58">
        <v>1</v>
      </c>
      <c r="K20" s="58">
        <v>0</v>
      </c>
      <c r="L20" s="58">
        <v>16</v>
      </c>
      <c r="M20" s="58">
        <v>0</v>
      </c>
      <c r="N20" s="58">
        <v>0</v>
      </c>
      <c r="O20" s="58">
        <v>0</v>
      </c>
      <c r="P20" s="58">
        <v>0</v>
      </c>
      <c r="Q20" s="58">
        <v>22</v>
      </c>
      <c r="R20" s="57">
        <f t="shared" si="6"/>
        <v>38</v>
      </c>
      <c r="S20" s="78">
        <f t="shared" si="5"/>
        <v>0.058823529411764705</v>
      </c>
    </row>
    <row r="21" spans="1:19" ht="15" customHeight="1">
      <c r="A21" s="33" t="s">
        <v>1</v>
      </c>
      <c r="B21" s="34" t="s">
        <v>10</v>
      </c>
      <c r="C21" s="56">
        <f aca="true" t="shared" si="7" ref="C21:R21">+C22+C30+C35+C40+C45+C52+C56+C61</f>
        <v>3506</v>
      </c>
      <c r="D21" s="56">
        <f t="shared" si="7"/>
        <v>2495</v>
      </c>
      <c r="E21" s="56">
        <f t="shared" si="7"/>
        <v>1011</v>
      </c>
      <c r="F21" s="56">
        <f t="shared" si="7"/>
        <v>11</v>
      </c>
      <c r="G21" s="56">
        <f t="shared" si="7"/>
        <v>0</v>
      </c>
      <c r="H21" s="56">
        <f t="shared" si="7"/>
        <v>3495</v>
      </c>
      <c r="I21" s="56">
        <f t="shared" si="7"/>
        <v>1754</v>
      </c>
      <c r="J21" s="56">
        <f t="shared" si="7"/>
        <v>691</v>
      </c>
      <c r="K21" s="56">
        <f t="shared" si="7"/>
        <v>9</v>
      </c>
      <c r="L21" s="56">
        <f t="shared" si="7"/>
        <v>1038</v>
      </c>
      <c r="M21" s="56">
        <f t="shared" si="7"/>
        <v>2</v>
      </c>
      <c r="N21" s="56">
        <f t="shared" si="7"/>
        <v>6</v>
      </c>
      <c r="O21" s="56">
        <f t="shared" si="7"/>
        <v>0</v>
      </c>
      <c r="P21" s="56">
        <f t="shared" si="7"/>
        <v>8</v>
      </c>
      <c r="Q21" s="56">
        <f t="shared" si="7"/>
        <v>1741</v>
      </c>
      <c r="R21" s="56">
        <f t="shared" si="7"/>
        <v>2795</v>
      </c>
      <c r="S21" s="79">
        <f t="shared" si="5"/>
        <v>0.3990877993158495</v>
      </c>
    </row>
    <row r="22" spans="1:19" s="42" customFormat="1" ht="15" customHeight="1">
      <c r="A22" s="40">
        <v>1</v>
      </c>
      <c r="B22" s="41" t="s">
        <v>81</v>
      </c>
      <c r="C22" s="50">
        <f>+SUM(C23:C29)</f>
        <v>674</v>
      </c>
      <c r="D22" s="50">
        <f aca="true" t="shared" si="8" ref="D22:Q22">+SUM(D23:D29)</f>
        <v>469</v>
      </c>
      <c r="E22" s="50">
        <f t="shared" si="8"/>
        <v>205</v>
      </c>
      <c r="F22" s="50">
        <f t="shared" si="8"/>
        <v>2</v>
      </c>
      <c r="G22" s="50">
        <f t="shared" si="8"/>
        <v>0</v>
      </c>
      <c r="H22" s="50">
        <f>+SUM(H23:H29)</f>
        <v>672</v>
      </c>
      <c r="I22" s="50">
        <f t="shared" si="8"/>
        <v>317</v>
      </c>
      <c r="J22" s="50">
        <f t="shared" si="8"/>
        <v>93</v>
      </c>
      <c r="K22" s="50">
        <f t="shared" si="8"/>
        <v>0</v>
      </c>
      <c r="L22" s="50">
        <f t="shared" si="8"/>
        <v>223</v>
      </c>
      <c r="M22" s="50">
        <f t="shared" si="8"/>
        <v>0</v>
      </c>
      <c r="N22" s="50">
        <f t="shared" si="8"/>
        <v>1</v>
      </c>
      <c r="O22" s="50">
        <f t="shared" si="8"/>
        <v>0</v>
      </c>
      <c r="P22" s="50">
        <f t="shared" si="8"/>
        <v>0</v>
      </c>
      <c r="Q22" s="50">
        <f t="shared" si="8"/>
        <v>355</v>
      </c>
      <c r="R22" s="57">
        <f>+SUM(L22:Q22)</f>
        <v>579</v>
      </c>
      <c r="S22" s="79">
        <f t="shared" si="5"/>
        <v>0.29337539432176657</v>
      </c>
    </row>
    <row r="23" spans="1:19" s="45" customFormat="1" ht="15" customHeight="1">
      <c r="A23" s="43">
        <v>1</v>
      </c>
      <c r="B23" s="44" t="s">
        <v>142</v>
      </c>
      <c r="C23" s="50">
        <f t="shared" si="1"/>
        <v>89</v>
      </c>
      <c r="D23" s="52">
        <v>52</v>
      </c>
      <c r="E23" s="52">
        <v>37</v>
      </c>
      <c r="F23" s="52">
        <v>0</v>
      </c>
      <c r="G23" s="52">
        <v>0</v>
      </c>
      <c r="H23" s="50">
        <f aca="true" t="shared" si="9" ref="H23:H34">+I23+Q23</f>
        <v>89</v>
      </c>
      <c r="I23" s="50">
        <f aca="true" t="shared" si="10" ref="I23:I34">+SUM(J23:P23)</f>
        <v>44</v>
      </c>
      <c r="J23" s="52">
        <v>18</v>
      </c>
      <c r="K23" s="52">
        <v>0</v>
      </c>
      <c r="L23" s="52">
        <v>26</v>
      </c>
      <c r="M23" s="52">
        <v>0</v>
      </c>
      <c r="N23" s="52">
        <v>0</v>
      </c>
      <c r="O23" s="52">
        <v>0</v>
      </c>
      <c r="P23" s="52">
        <v>0</v>
      </c>
      <c r="Q23" s="52">
        <v>45</v>
      </c>
      <c r="R23" s="57">
        <f aca="true" t="shared" si="11" ref="R23:R65">+SUM(L23:Q23)</f>
        <v>71</v>
      </c>
      <c r="S23" s="78">
        <f t="shared" si="5"/>
        <v>0.4090909090909091</v>
      </c>
    </row>
    <row r="24" spans="1:19" s="45" customFormat="1" ht="15" customHeight="1">
      <c r="A24" s="43">
        <v>2</v>
      </c>
      <c r="B24" s="44" t="s">
        <v>114</v>
      </c>
      <c r="C24" s="50">
        <f aca="true" t="shared" si="12" ref="C24:C65">+D24+E24</f>
        <v>91</v>
      </c>
      <c r="D24" s="52">
        <v>65</v>
      </c>
      <c r="E24" s="52">
        <v>26</v>
      </c>
      <c r="F24" s="52">
        <v>0</v>
      </c>
      <c r="G24" s="52">
        <v>0</v>
      </c>
      <c r="H24" s="50">
        <f t="shared" si="9"/>
        <v>91</v>
      </c>
      <c r="I24" s="50">
        <f t="shared" si="10"/>
        <v>42</v>
      </c>
      <c r="J24" s="52">
        <v>11</v>
      </c>
      <c r="K24" s="52">
        <v>0</v>
      </c>
      <c r="L24" s="52">
        <v>31</v>
      </c>
      <c r="M24" s="52">
        <v>0</v>
      </c>
      <c r="N24" s="52">
        <v>0</v>
      </c>
      <c r="O24" s="52">
        <v>0</v>
      </c>
      <c r="P24" s="52">
        <v>0</v>
      </c>
      <c r="Q24" s="52">
        <v>49</v>
      </c>
      <c r="R24" s="57">
        <f t="shared" si="11"/>
        <v>80</v>
      </c>
      <c r="S24" s="78">
        <f t="shared" si="5"/>
        <v>0.2619047619047619</v>
      </c>
    </row>
    <row r="25" spans="1:19" s="45" customFormat="1" ht="15" customHeight="1">
      <c r="A25" s="43">
        <v>3</v>
      </c>
      <c r="B25" s="44" t="s">
        <v>95</v>
      </c>
      <c r="C25" s="50">
        <f t="shared" si="12"/>
        <v>129</v>
      </c>
      <c r="D25" s="52">
        <v>98</v>
      </c>
      <c r="E25" s="52">
        <v>31</v>
      </c>
      <c r="F25" s="52">
        <v>1</v>
      </c>
      <c r="G25" s="52">
        <v>0</v>
      </c>
      <c r="H25" s="50">
        <f t="shared" si="9"/>
        <v>128</v>
      </c>
      <c r="I25" s="50">
        <f t="shared" si="10"/>
        <v>48</v>
      </c>
      <c r="J25" s="52">
        <v>11</v>
      </c>
      <c r="K25" s="52">
        <v>0</v>
      </c>
      <c r="L25" s="52">
        <v>37</v>
      </c>
      <c r="M25" s="52">
        <v>0</v>
      </c>
      <c r="N25" s="52">
        <v>0</v>
      </c>
      <c r="O25" s="52">
        <v>0</v>
      </c>
      <c r="P25" s="52">
        <v>0</v>
      </c>
      <c r="Q25" s="52">
        <v>80</v>
      </c>
      <c r="R25" s="57">
        <f t="shared" si="11"/>
        <v>117</v>
      </c>
      <c r="S25" s="78">
        <f t="shared" si="5"/>
        <v>0.22916666666666666</v>
      </c>
    </row>
    <row r="26" spans="1:19" s="45" customFormat="1" ht="15" customHeight="1">
      <c r="A26" s="43">
        <v>4</v>
      </c>
      <c r="B26" s="44" t="s">
        <v>113</v>
      </c>
      <c r="C26" s="50">
        <f t="shared" si="12"/>
        <v>88</v>
      </c>
      <c r="D26" s="52">
        <v>67</v>
      </c>
      <c r="E26" s="52">
        <v>21</v>
      </c>
      <c r="F26" s="52">
        <v>0</v>
      </c>
      <c r="G26" s="52">
        <v>0</v>
      </c>
      <c r="H26" s="50">
        <f t="shared" si="9"/>
        <v>88</v>
      </c>
      <c r="I26" s="50">
        <f t="shared" si="10"/>
        <v>31</v>
      </c>
      <c r="J26" s="52">
        <v>12</v>
      </c>
      <c r="K26" s="52">
        <v>0</v>
      </c>
      <c r="L26" s="52">
        <v>19</v>
      </c>
      <c r="M26" s="52">
        <v>0</v>
      </c>
      <c r="N26" s="52">
        <v>0</v>
      </c>
      <c r="O26" s="52">
        <v>0</v>
      </c>
      <c r="P26" s="52">
        <v>0</v>
      </c>
      <c r="Q26" s="52">
        <v>57</v>
      </c>
      <c r="R26" s="57">
        <f t="shared" si="11"/>
        <v>76</v>
      </c>
      <c r="S26" s="78">
        <f t="shared" si="5"/>
        <v>0.3870967741935484</v>
      </c>
    </row>
    <row r="27" spans="1:19" s="45" customFormat="1" ht="15" customHeight="1">
      <c r="A27" s="43">
        <v>5</v>
      </c>
      <c r="B27" s="44" t="s">
        <v>82</v>
      </c>
      <c r="C27" s="50">
        <f t="shared" si="12"/>
        <v>71</v>
      </c>
      <c r="D27" s="52">
        <v>35</v>
      </c>
      <c r="E27" s="52">
        <v>36</v>
      </c>
      <c r="F27" s="52">
        <v>1</v>
      </c>
      <c r="G27" s="52">
        <v>0</v>
      </c>
      <c r="H27" s="50">
        <f t="shared" si="9"/>
        <v>70</v>
      </c>
      <c r="I27" s="50">
        <f t="shared" si="10"/>
        <v>47</v>
      </c>
      <c r="J27" s="52">
        <v>7</v>
      </c>
      <c r="K27" s="52">
        <v>0</v>
      </c>
      <c r="L27" s="52">
        <v>39</v>
      </c>
      <c r="M27" s="52">
        <v>0</v>
      </c>
      <c r="N27" s="52">
        <v>1</v>
      </c>
      <c r="O27" s="52">
        <v>0</v>
      </c>
      <c r="P27" s="52">
        <v>0</v>
      </c>
      <c r="Q27" s="52">
        <v>23</v>
      </c>
      <c r="R27" s="57">
        <f t="shared" si="11"/>
        <v>63</v>
      </c>
      <c r="S27" s="78">
        <f t="shared" si="5"/>
        <v>0.14893617021276595</v>
      </c>
    </row>
    <row r="28" spans="1:19" s="45" customFormat="1" ht="15" customHeight="1">
      <c r="A28" s="43">
        <v>6</v>
      </c>
      <c r="B28" s="44" t="s">
        <v>84</v>
      </c>
      <c r="C28" s="50">
        <f t="shared" si="12"/>
        <v>95</v>
      </c>
      <c r="D28" s="52">
        <v>62</v>
      </c>
      <c r="E28" s="52">
        <v>33</v>
      </c>
      <c r="F28" s="52">
        <v>0</v>
      </c>
      <c r="G28" s="52">
        <v>0</v>
      </c>
      <c r="H28" s="50">
        <f t="shared" si="9"/>
        <v>95</v>
      </c>
      <c r="I28" s="50">
        <f t="shared" si="10"/>
        <v>48</v>
      </c>
      <c r="J28" s="52">
        <v>24</v>
      </c>
      <c r="K28" s="52">
        <v>0</v>
      </c>
      <c r="L28" s="52">
        <v>24</v>
      </c>
      <c r="M28" s="52">
        <v>0</v>
      </c>
      <c r="N28" s="52">
        <v>0</v>
      </c>
      <c r="O28" s="52">
        <v>0</v>
      </c>
      <c r="P28" s="52">
        <v>0</v>
      </c>
      <c r="Q28" s="52">
        <v>47</v>
      </c>
      <c r="R28" s="57">
        <f t="shared" si="11"/>
        <v>71</v>
      </c>
      <c r="S28" s="78">
        <f t="shared" si="5"/>
        <v>0.5</v>
      </c>
    </row>
    <row r="29" spans="1:19" s="45" customFormat="1" ht="15" customHeight="1">
      <c r="A29" s="43">
        <v>7</v>
      </c>
      <c r="B29" s="44" t="s">
        <v>128</v>
      </c>
      <c r="C29" s="50">
        <f t="shared" si="12"/>
        <v>111</v>
      </c>
      <c r="D29" s="52">
        <v>90</v>
      </c>
      <c r="E29" s="52">
        <v>21</v>
      </c>
      <c r="F29" s="52">
        <v>0</v>
      </c>
      <c r="G29" s="52">
        <v>0</v>
      </c>
      <c r="H29" s="50">
        <f t="shared" si="9"/>
        <v>111</v>
      </c>
      <c r="I29" s="50">
        <f t="shared" si="10"/>
        <v>57</v>
      </c>
      <c r="J29" s="52">
        <v>10</v>
      </c>
      <c r="K29" s="52">
        <v>0</v>
      </c>
      <c r="L29" s="52">
        <v>47</v>
      </c>
      <c r="M29" s="52">
        <v>0</v>
      </c>
      <c r="N29" s="52">
        <v>0</v>
      </c>
      <c r="O29" s="52">
        <v>0</v>
      </c>
      <c r="P29" s="52">
        <v>0</v>
      </c>
      <c r="Q29" s="52">
        <v>54</v>
      </c>
      <c r="R29" s="57">
        <f t="shared" si="11"/>
        <v>101</v>
      </c>
      <c r="S29" s="78">
        <f t="shared" si="5"/>
        <v>0.17543859649122806</v>
      </c>
    </row>
    <row r="30" spans="1:19" s="42" customFormat="1" ht="15" customHeight="1">
      <c r="A30" s="40">
        <v>2</v>
      </c>
      <c r="B30" s="41" t="s">
        <v>86</v>
      </c>
      <c r="C30" s="56">
        <f>+SUM(C31:C34)</f>
        <v>402</v>
      </c>
      <c r="D30" s="56">
        <f aca="true" t="shared" si="13" ref="D30:Q30">+SUM(D31:D34)</f>
        <v>286</v>
      </c>
      <c r="E30" s="56">
        <f t="shared" si="13"/>
        <v>116</v>
      </c>
      <c r="F30" s="56">
        <f t="shared" si="13"/>
        <v>1</v>
      </c>
      <c r="G30" s="56">
        <f t="shared" si="13"/>
        <v>0</v>
      </c>
      <c r="H30" s="50">
        <f t="shared" si="9"/>
        <v>401</v>
      </c>
      <c r="I30" s="50">
        <f t="shared" si="10"/>
        <v>221</v>
      </c>
      <c r="J30" s="56">
        <f t="shared" si="13"/>
        <v>50</v>
      </c>
      <c r="K30" s="56">
        <f t="shared" si="13"/>
        <v>1</v>
      </c>
      <c r="L30" s="56">
        <f t="shared" si="13"/>
        <v>166</v>
      </c>
      <c r="M30" s="56">
        <f t="shared" si="13"/>
        <v>0</v>
      </c>
      <c r="N30" s="56">
        <f t="shared" si="13"/>
        <v>0</v>
      </c>
      <c r="O30" s="56">
        <f t="shared" si="13"/>
        <v>0</v>
      </c>
      <c r="P30" s="56">
        <f t="shared" si="13"/>
        <v>4</v>
      </c>
      <c r="Q30" s="56">
        <f t="shared" si="13"/>
        <v>180</v>
      </c>
      <c r="R30" s="57">
        <f t="shared" si="11"/>
        <v>350</v>
      </c>
      <c r="S30" s="79">
        <f t="shared" si="5"/>
        <v>0.23076923076923078</v>
      </c>
    </row>
    <row r="31" spans="1:19" s="45" customFormat="1" ht="15" customHeight="1">
      <c r="A31" s="43" t="s">
        <v>25</v>
      </c>
      <c r="B31" s="44" t="s">
        <v>87</v>
      </c>
      <c r="C31" s="50">
        <f t="shared" si="12"/>
        <v>114</v>
      </c>
      <c r="D31" s="52">
        <v>91</v>
      </c>
      <c r="E31" s="52">
        <v>23</v>
      </c>
      <c r="F31" s="52">
        <v>0</v>
      </c>
      <c r="G31" s="52">
        <v>0</v>
      </c>
      <c r="H31" s="50">
        <f t="shared" si="9"/>
        <v>114</v>
      </c>
      <c r="I31" s="50">
        <f t="shared" si="10"/>
        <v>57</v>
      </c>
      <c r="J31" s="52">
        <v>5</v>
      </c>
      <c r="K31" s="52">
        <v>0</v>
      </c>
      <c r="L31" s="52">
        <v>51</v>
      </c>
      <c r="M31" s="52">
        <v>0</v>
      </c>
      <c r="N31" s="52">
        <v>0</v>
      </c>
      <c r="O31" s="52">
        <v>0</v>
      </c>
      <c r="P31" s="52">
        <v>1</v>
      </c>
      <c r="Q31" s="52">
        <v>57</v>
      </c>
      <c r="R31" s="57">
        <f t="shared" si="11"/>
        <v>109</v>
      </c>
      <c r="S31" s="78">
        <f t="shared" si="5"/>
        <v>0.08771929824561403</v>
      </c>
    </row>
    <row r="32" spans="1:19" s="45" customFormat="1" ht="15" customHeight="1">
      <c r="A32" s="43" t="s">
        <v>26</v>
      </c>
      <c r="B32" s="44" t="s">
        <v>136</v>
      </c>
      <c r="C32" s="50">
        <f t="shared" si="12"/>
        <v>104</v>
      </c>
      <c r="D32" s="52">
        <v>76</v>
      </c>
      <c r="E32" s="52">
        <v>28</v>
      </c>
      <c r="F32" s="52">
        <v>0</v>
      </c>
      <c r="G32" s="52">
        <v>0</v>
      </c>
      <c r="H32" s="50">
        <f t="shared" si="9"/>
        <v>104</v>
      </c>
      <c r="I32" s="50">
        <f t="shared" si="10"/>
        <v>61</v>
      </c>
      <c r="J32" s="52">
        <v>11</v>
      </c>
      <c r="K32" s="52">
        <v>1</v>
      </c>
      <c r="L32" s="52">
        <v>46</v>
      </c>
      <c r="M32" s="52">
        <v>0</v>
      </c>
      <c r="N32" s="52">
        <v>0</v>
      </c>
      <c r="O32" s="52">
        <v>0</v>
      </c>
      <c r="P32" s="52">
        <v>3</v>
      </c>
      <c r="Q32" s="52">
        <v>43</v>
      </c>
      <c r="R32" s="57">
        <f t="shared" si="11"/>
        <v>92</v>
      </c>
      <c r="S32" s="78">
        <f t="shared" si="5"/>
        <v>0.19672131147540983</v>
      </c>
    </row>
    <row r="33" spans="1:19" s="45" customFormat="1" ht="15" customHeight="1">
      <c r="A33" s="43" t="s">
        <v>27</v>
      </c>
      <c r="B33" s="44" t="s">
        <v>88</v>
      </c>
      <c r="C33" s="50">
        <f t="shared" si="12"/>
        <v>103</v>
      </c>
      <c r="D33" s="52">
        <v>62</v>
      </c>
      <c r="E33" s="52">
        <v>41</v>
      </c>
      <c r="F33" s="52">
        <v>1</v>
      </c>
      <c r="G33" s="52">
        <v>0</v>
      </c>
      <c r="H33" s="50">
        <f t="shared" si="9"/>
        <v>102</v>
      </c>
      <c r="I33" s="50">
        <f t="shared" si="10"/>
        <v>63</v>
      </c>
      <c r="J33" s="52">
        <v>19</v>
      </c>
      <c r="K33" s="52">
        <v>0</v>
      </c>
      <c r="L33" s="52">
        <v>44</v>
      </c>
      <c r="M33" s="52">
        <v>0</v>
      </c>
      <c r="N33" s="52">
        <v>0</v>
      </c>
      <c r="O33" s="52">
        <v>0</v>
      </c>
      <c r="P33" s="52">
        <v>0</v>
      </c>
      <c r="Q33" s="52">
        <v>39</v>
      </c>
      <c r="R33" s="57">
        <f t="shared" si="11"/>
        <v>83</v>
      </c>
      <c r="S33" s="78">
        <f t="shared" si="5"/>
        <v>0.30158730158730157</v>
      </c>
    </row>
    <row r="34" spans="1:19" s="45" customFormat="1" ht="15" customHeight="1">
      <c r="A34" s="43" t="s">
        <v>34</v>
      </c>
      <c r="B34" s="44" t="s">
        <v>137</v>
      </c>
      <c r="C34" s="50">
        <f t="shared" si="12"/>
        <v>81</v>
      </c>
      <c r="D34" s="52">
        <v>57</v>
      </c>
      <c r="E34" s="52">
        <v>24</v>
      </c>
      <c r="F34" s="52">
        <v>0</v>
      </c>
      <c r="G34" s="52">
        <v>0</v>
      </c>
      <c r="H34" s="50">
        <f t="shared" si="9"/>
        <v>81</v>
      </c>
      <c r="I34" s="50">
        <f t="shared" si="10"/>
        <v>40</v>
      </c>
      <c r="J34" s="52">
        <v>15</v>
      </c>
      <c r="K34" s="52">
        <v>0</v>
      </c>
      <c r="L34" s="52">
        <v>25</v>
      </c>
      <c r="M34" s="52">
        <v>0</v>
      </c>
      <c r="N34" s="52">
        <v>0</v>
      </c>
      <c r="O34" s="52">
        <v>0</v>
      </c>
      <c r="P34" s="52">
        <v>0</v>
      </c>
      <c r="Q34" s="52">
        <v>41</v>
      </c>
      <c r="R34" s="57">
        <f t="shared" si="11"/>
        <v>66</v>
      </c>
      <c r="S34" s="78">
        <f t="shared" si="5"/>
        <v>0.375</v>
      </c>
    </row>
    <row r="35" spans="1:19" s="42" customFormat="1" ht="15" customHeight="1">
      <c r="A35" s="40">
        <v>3</v>
      </c>
      <c r="B35" s="41" t="s">
        <v>89</v>
      </c>
      <c r="C35" s="56">
        <f aca="true" t="shared" si="14" ref="C35:Q35">+SUM(C36:C38)</f>
        <v>487</v>
      </c>
      <c r="D35" s="56">
        <f t="shared" si="14"/>
        <v>394</v>
      </c>
      <c r="E35" s="56">
        <f t="shared" si="14"/>
        <v>93</v>
      </c>
      <c r="F35" s="56">
        <f t="shared" si="14"/>
        <v>8</v>
      </c>
      <c r="G35" s="56">
        <f t="shared" si="14"/>
        <v>0</v>
      </c>
      <c r="H35" s="56">
        <f t="shared" si="14"/>
        <v>479</v>
      </c>
      <c r="I35" s="56">
        <f t="shared" si="14"/>
        <v>235</v>
      </c>
      <c r="J35" s="56">
        <f t="shared" si="14"/>
        <v>102</v>
      </c>
      <c r="K35" s="56">
        <f t="shared" si="14"/>
        <v>3</v>
      </c>
      <c r="L35" s="56">
        <f t="shared" si="14"/>
        <v>130</v>
      </c>
      <c r="M35" s="56">
        <f t="shared" si="14"/>
        <v>0</v>
      </c>
      <c r="N35" s="56">
        <f t="shared" si="14"/>
        <v>0</v>
      </c>
      <c r="O35" s="56">
        <f t="shared" si="14"/>
        <v>0</v>
      </c>
      <c r="P35" s="56">
        <f t="shared" si="14"/>
        <v>0</v>
      </c>
      <c r="Q35" s="56">
        <f t="shared" si="14"/>
        <v>244</v>
      </c>
      <c r="R35" s="57">
        <f>+SUM(L35:Q35)</f>
        <v>374</v>
      </c>
      <c r="S35" s="79">
        <f t="shared" si="5"/>
        <v>0.44680851063829785</v>
      </c>
    </row>
    <row r="36" spans="1:19" s="45" customFormat="1" ht="15" customHeight="1">
      <c r="A36" s="43">
        <v>1</v>
      </c>
      <c r="B36" s="44" t="s">
        <v>92</v>
      </c>
      <c r="C36" s="50">
        <f t="shared" si="12"/>
        <v>140</v>
      </c>
      <c r="D36" s="52">
        <v>122</v>
      </c>
      <c r="E36" s="52">
        <v>18</v>
      </c>
      <c r="F36" s="51">
        <v>1</v>
      </c>
      <c r="G36" s="52">
        <v>0</v>
      </c>
      <c r="H36" s="50">
        <f aca="true" t="shared" si="15" ref="H36:H65">+I36+Q36</f>
        <v>139</v>
      </c>
      <c r="I36" s="50">
        <f aca="true" t="shared" si="16" ref="I36:I65">+SUM(J36:P36)</f>
        <v>63</v>
      </c>
      <c r="J36" s="52">
        <v>22</v>
      </c>
      <c r="K36" s="52">
        <v>0</v>
      </c>
      <c r="L36" s="52">
        <v>41</v>
      </c>
      <c r="M36" s="52">
        <v>0</v>
      </c>
      <c r="N36" s="51">
        <v>0</v>
      </c>
      <c r="O36" s="52">
        <v>0</v>
      </c>
      <c r="P36" s="52">
        <v>0</v>
      </c>
      <c r="Q36" s="52">
        <v>76</v>
      </c>
      <c r="R36" s="57">
        <f t="shared" si="11"/>
        <v>117</v>
      </c>
      <c r="S36" s="78">
        <f t="shared" si="5"/>
        <v>0.3492063492063492</v>
      </c>
    </row>
    <row r="37" spans="1:19" s="45" customFormat="1" ht="15" customHeight="1">
      <c r="A37" s="43">
        <v>2</v>
      </c>
      <c r="B37" s="44" t="s">
        <v>91</v>
      </c>
      <c r="C37" s="50">
        <f t="shared" si="12"/>
        <v>208</v>
      </c>
      <c r="D37" s="52">
        <v>162</v>
      </c>
      <c r="E37" s="52">
        <v>46</v>
      </c>
      <c r="F37" s="51">
        <v>7</v>
      </c>
      <c r="G37" s="52">
        <v>0</v>
      </c>
      <c r="H37" s="50">
        <f t="shared" si="15"/>
        <v>201</v>
      </c>
      <c r="I37" s="50">
        <f t="shared" si="16"/>
        <v>94</v>
      </c>
      <c r="J37" s="52">
        <v>37</v>
      </c>
      <c r="K37" s="52">
        <v>0</v>
      </c>
      <c r="L37" s="52">
        <v>57</v>
      </c>
      <c r="M37" s="52">
        <v>0</v>
      </c>
      <c r="N37" s="51">
        <v>0</v>
      </c>
      <c r="O37" s="52">
        <v>0</v>
      </c>
      <c r="P37" s="52">
        <v>0</v>
      </c>
      <c r="Q37" s="52">
        <v>107</v>
      </c>
      <c r="R37" s="57">
        <f t="shared" si="11"/>
        <v>164</v>
      </c>
      <c r="S37" s="78">
        <f t="shared" si="5"/>
        <v>0.39361702127659576</v>
      </c>
    </row>
    <row r="38" spans="1:19" s="45" customFormat="1" ht="15" customHeight="1">
      <c r="A38" s="43">
        <v>3</v>
      </c>
      <c r="B38" s="44" t="s">
        <v>90</v>
      </c>
      <c r="C38" s="50">
        <f t="shared" si="12"/>
        <v>139</v>
      </c>
      <c r="D38" s="52">
        <v>110</v>
      </c>
      <c r="E38" s="52">
        <v>29</v>
      </c>
      <c r="F38" s="51">
        <v>0</v>
      </c>
      <c r="G38" s="52">
        <v>0</v>
      </c>
      <c r="H38" s="50">
        <f t="shared" si="15"/>
        <v>139</v>
      </c>
      <c r="I38" s="50">
        <f t="shared" si="16"/>
        <v>78</v>
      </c>
      <c r="J38" s="52">
        <v>43</v>
      </c>
      <c r="K38" s="52">
        <v>3</v>
      </c>
      <c r="L38" s="52">
        <v>32</v>
      </c>
      <c r="M38" s="52">
        <v>0</v>
      </c>
      <c r="N38" s="51">
        <v>0</v>
      </c>
      <c r="O38" s="52">
        <v>0</v>
      </c>
      <c r="P38" s="52">
        <v>0</v>
      </c>
      <c r="Q38" s="52">
        <v>61</v>
      </c>
      <c r="R38" s="57">
        <f t="shared" si="11"/>
        <v>93</v>
      </c>
      <c r="S38" s="78">
        <f t="shared" si="5"/>
        <v>0.5897435897435898</v>
      </c>
    </row>
    <row r="39" spans="1:19" s="45" customFormat="1" ht="15" customHeight="1">
      <c r="A39" s="43"/>
      <c r="B39" s="44"/>
      <c r="C39" s="50"/>
      <c r="D39" s="52"/>
      <c r="E39" s="52"/>
      <c r="F39" s="51"/>
      <c r="G39" s="52"/>
      <c r="H39" s="50"/>
      <c r="I39" s="50"/>
      <c r="J39" s="52"/>
      <c r="K39" s="52"/>
      <c r="L39" s="52"/>
      <c r="M39" s="52"/>
      <c r="N39" s="51"/>
      <c r="O39" s="52"/>
      <c r="P39" s="52"/>
      <c r="Q39" s="52"/>
      <c r="R39" s="57"/>
      <c r="S39" s="78"/>
    </row>
    <row r="40" spans="1:19" s="42" customFormat="1" ht="15" customHeight="1">
      <c r="A40" s="40">
        <v>4</v>
      </c>
      <c r="B40" s="41" t="s">
        <v>93</v>
      </c>
      <c r="C40" s="56">
        <f>+SUM(C41:C44)</f>
        <v>396</v>
      </c>
      <c r="D40" s="56">
        <f>+SUM(D41:D44)</f>
        <v>291</v>
      </c>
      <c r="E40" s="56">
        <f>+SUM(E41:E44)</f>
        <v>105</v>
      </c>
      <c r="F40" s="56">
        <f>+SUM(F41:F44)</f>
        <v>0</v>
      </c>
      <c r="G40" s="56">
        <f>+SUM(G41:G44)</f>
        <v>0</v>
      </c>
      <c r="H40" s="50">
        <f t="shared" si="15"/>
        <v>396</v>
      </c>
      <c r="I40" s="50">
        <f t="shared" si="16"/>
        <v>189</v>
      </c>
      <c r="J40" s="56">
        <f aca="true" t="shared" si="17" ref="J40:Q40">+SUM(J41:J44)</f>
        <v>79</v>
      </c>
      <c r="K40" s="56">
        <f t="shared" si="17"/>
        <v>3</v>
      </c>
      <c r="L40" s="56">
        <f t="shared" si="17"/>
        <v>105</v>
      </c>
      <c r="M40" s="56">
        <f t="shared" si="17"/>
        <v>1</v>
      </c>
      <c r="N40" s="56">
        <f t="shared" si="17"/>
        <v>0</v>
      </c>
      <c r="O40" s="56">
        <f t="shared" si="17"/>
        <v>0</v>
      </c>
      <c r="P40" s="56">
        <f t="shared" si="17"/>
        <v>1</v>
      </c>
      <c r="Q40" s="56">
        <f t="shared" si="17"/>
        <v>207</v>
      </c>
      <c r="R40" s="57">
        <f>+SUM(L40:Q40)</f>
        <v>314</v>
      </c>
      <c r="S40" s="79">
        <f t="shared" si="5"/>
        <v>0.43386243386243384</v>
      </c>
    </row>
    <row r="41" spans="1:19" s="45" customFormat="1" ht="15" customHeight="1">
      <c r="A41" s="43">
        <v>1</v>
      </c>
      <c r="B41" s="44" t="s">
        <v>139</v>
      </c>
      <c r="C41" s="50">
        <f t="shared" si="12"/>
        <v>109</v>
      </c>
      <c r="D41" s="52">
        <v>84</v>
      </c>
      <c r="E41" s="52">
        <v>25</v>
      </c>
      <c r="F41" s="51">
        <v>0</v>
      </c>
      <c r="G41" s="52"/>
      <c r="H41" s="50">
        <f t="shared" si="15"/>
        <v>109</v>
      </c>
      <c r="I41" s="50">
        <f t="shared" si="16"/>
        <v>43</v>
      </c>
      <c r="J41" s="52">
        <v>13</v>
      </c>
      <c r="K41" s="52">
        <v>1</v>
      </c>
      <c r="L41" s="52">
        <v>29</v>
      </c>
      <c r="M41" s="52">
        <v>0</v>
      </c>
      <c r="N41" s="51">
        <v>0</v>
      </c>
      <c r="O41" s="52">
        <v>0</v>
      </c>
      <c r="P41" s="52">
        <v>0</v>
      </c>
      <c r="Q41" s="52">
        <v>66</v>
      </c>
      <c r="R41" s="57">
        <f t="shared" si="11"/>
        <v>95</v>
      </c>
      <c r="S41" s="78">
        <f t="shared" si="5"/>
        <v>0.32558139534883723</v>
      </c>
    </row>
    <row r="42" spans="1:19" s="45" customFormat="1" ht="15" customHeight="1">
      <c r="A42" s="43">
        <v>2</v>
      </c>
      <c r="B42" s="44" t="s">
        <v>96</v>
      </c>
      <c r="C42" s="50">
        <f t="shared" si="12"/>
        <v>51</v>
      </c>
      <c r="D42" s="52">
        <v>28</v>
      </c>
      <c r="E42" s="52">
        <v>23</v>
      </c>
      <c r="F42" s="51">
        <v>0</v>
      </c>
      <c r="G42" s="52"/>
      <c r="H42" s="50">
        <f t="shared" si="15"/>
        <v>51</v>
      </c>
      <c r="I42" s="50">
        <f t="shared" si="16"/>
        <v>30</v>
      </c>
      <c r="J42" s="52">
        <v>16</v>
      </c>
      <c r="K42" s="52">
        <v>0</v>
      </c>
      <c r="L42" s="52">
        <v>14</v>
      </c>
      <c r="M42" s="52">
        <v>0</v>
      </c>
      <c r="N42" s="51">
        <v>0</v>
      </c>
      <c r="O42" s="52">
        <v>0</v>
      </c>
      <c r="P42" s="52">
        <v>0</v>
      </c>
      <c r="Q42" s="52">
        <v>21</v>
      </c>
      <c r="R42" s="57">
        <f t="shared" si="11"/>
        <v>35</v>
      </c>
      <c r="S42" s="78">
        <f t="shared" si="5"/>
        <v>0.5333333333333333</v>
      </c>
    </row>
    <row r="43" spans="1:19" s="45" customFormat="1" ht="15" customHeight="1">
      <c r="A43" s="43">
        <v>3</v>
      </c>
      <c r="B43" s="44" t="s">
        <v>94</v>
      </c>
      <c r="C43" s="50">
        <f t="shared" si="12"/>
        <v>126</v>
      </c>
      <c r="D43" s="52">
        <v>87</v>
      </c>
      <c r="E43" s="52">
        <v>39</v>
      </c>
      <c r="F43" s="51">
        <v>0</v>
      </c>
      <c r="G43" s="52"/>
      <c r="H43" s="50">
        <f t="shared" si="15"/>
        <v>126</v>
      </c>
      <c r="I43" s="50">
        <f t="shared" si="16"/>
        <v>67</v>
      </c>
      <c r="J43" s="52">
        <v>34</v>
      </c>
      <c r="K43" s="52">
        <v>2</v>
      </c>
      <c r="L43" s="52">
        <v>31</v>
      </c>
      <c r="M43" s="52">
        <v>0</v>
      </c>
      <c r="N43" s="51">
        <v>0</v>
      </c>
      <c r="O43" s="52">
        <v>0</v>
      </c>
      <c r="P43" s="52">
        <v>0</v>
      </c>
      <c r="Q43" s="52">
        <v>59</v>
      </c>
      <c r="R43" s="57">
        <f t="shared" si="11"/>
        <v>90</v>
      </c>
      <c r="S43" s="78">
        <f t="shared" si="5"/>
        <v>0.5373134328358209</v>
      </c>
    </row>
    <row r="44" spans="1:19" s="45" customFormat="1" ht="15" customHeight="1">
      <c r="A44" s="43">
        <v>4</v>
      </c>
      <c r="B44" s="44" t="s">
        <v>97</v>
      </c>
      <c r="C44" s="50">
        <f t="shared" si="12"/>
        <v>110</v>
      </c>
      <c r="D44" s="52">
        <v>92</v>
      </c>
      <c r="E44" s="52">
        <v>18</v>
      </c>
      <c r="F44" s="51">
        <v>0</v>
      </c>
      <c r="G44" s="52"/>
      <c r="H44" s="50">
        <f t="shared" si="15"/>
        <v>110</v>
      </c>
      <c r="I44" s="50">
        <f t="shared" si="16"/>
        <v>49</v>
      </c>
      <c r="J44" s="52">
        <v>16</v>
      </c>
      <c r="K44" s="52">
        <v>0</v>
      </c>
      <c r="L44" s="52">
        <v>31</v>
      </c>
      <c r="M44" s="52">
        <v>1</v>
      </c>
      <c r="N44" s="51">
        <v>0</v>
      </c>
      <c r="O44" s="52">
        <v>0</v>
      </c>
      <c r="P44" s="52">
        <v>1</v>
      </c>
      <c r="Q44" s="52">
        <v>61</v>
      </c>
      <c r="R44" s="57">
        <f t="shared" si="11"/>
        <v>94</v>
      </c>
      <c r="S44" s="78">
        <f t="shared" si="5"/>
        <v>0.32653061224489793</v>
      </c>
    </row>
    <row r="45" spans="1:19" s="42" customFormat="1" ht="15" customHeight="1">
      <c r="A45" s="40">
        <v>5</v>
      </c>
      <c r="B45" s="41" t="s">
        <v>98</v>
      </c>
      <c r="C45" s="61">
        <f>+SUM(C46:C51)</f>
        <v>345</v>
      </c>
      <c r="D45" s="61">
        <f aca="true" t="shared" si="18" ref="D45:Q45">+SUM(D46:D51)</f>
        <v>241</v>
      </c>
      <c r="E45" s="61">
        <f t="shared" si="18"/>
        <v>104</v>
      </c>
      <c r="F45" s="61">
        <f t="shared" si="18"/>
        <v>0</v>
      </c>
      <c r="G45" s="61">
        <f t="shared" si="18"/>
        <v>0</v>
      </c>
      <c r="H45" s="50">
        <f t="shared" si="15"/>
        <v>345</v>
      </c>
      <c r="I45" s="50">
        <f t="shared" si="16"/>
        <v>147</v>
      </c>
      <c r="J45" s="61">
        <f t="shared" si="18"/>
        <v>61</v>
      </c>
      <c r="K45" s="61">
        <f t="shared" si="18"/>
        <v>1</v>
      </c>
      <c r="L45" s="61">
        <f t="shared" si="18"/>
        <v>85</v>
      </c>
      <c r="M45" s="61">
        <f t="shared" si="18"/>
        <v>0</v>
      </c>
      <c r="N45" s="61">
        <f t="shared" si="18"/>
        <v>0</v>
      </c>
      <c r="O45" s="61">
        <f t="shared" si="18"/>
        <v>0</v>
      </c>
      <c r="P45" s="61">
        <f t="shared" si="18"/>
        <v>0</v>
      </c>
      <c r="Q45" s="61">
        <f t="shared" si="18"/>
        <v>198</v>
      </c>
      <c r="R45" s="57">
        <f>+SUM(L45:Q45)</f>
        <v>283</v>
      </c>
      <c r="S45" s="79">
        <f t="shared" si="5"/>
        <v>0.4217687074829932</v>
      </c>
    </row>
    <row r="46" spans="1:19" s="45" customFormat="1" ht="15" customHeight="1">
      <c r="A46" s="43" t="s">
        <v>25</v>
      </c>
      <c r="B46" s="44" t="s">
        <v>129</v>
      </c>
      <c r="C46" s="50">
        <f t="shared" si="12"/>
        <v>60</v>
      </c>
      <c r="D46" s="52">
        <v>43</v>
      </c>
      <c r="E46" s="52">
        <v>17</v>
      </c>
      <c r="F46" s="51">
        <v>0</v>
      </c>
      <c r="G46" s="52">
        <v>0</v>
      </c>
      <c r="H46" s="50">
        <f t="shared" si="15"/>
        <v>60</v>
      </c>
      <c r="I46" s="50">
        <f t="shared" si="16"/>
        <v>18</v>
      </c>
      <c r="J46" s="52">
        <v>6</v>
      </c>
      <c r="K46" s="52">
        <v>0</v>
      </c>
      <c r="L46" s="52">
        <v>12</v>
      </c>
      <c r="M46" s="52">
        <v>0</v>
      </c>
      <c r="N46" s="51">
        <v>0</v>
      </c>
      <c r="O46" s="52">
        <v>0</v>
      </c>
      <c r="P46" s="52">
        <v>0</v>
      </c>
      <c r="Q46" s="52">
        <v>42</v>
      </c>
      <c r="R46" s="57">
        <f t="shared" si="11"/>
        <v>54</v>
      </c>
      <c r="S46" s="78">
        <f t="shared" si="5"/>
        <v>0.3333333333333333</v>
      </c>
    </row>
    <row r="47" spans="1:19" s="45" customFormat="1" ht="15" customHeight="1">
      <c r="A47" s="43" t="s">
        <v>26</v>
      </c>
      <c r="B47" s="44" t="s">
        <v>130</v>
      </c>
      <c r="C47" s="50">
        <f t="shared" si="12"/>
        <v>12</v>
      </c>
      <c r="D47" s="52">
        <v>0</v>
      </c>
      <c r="E47" s="52">
        <v>12</v>
      </c>
      <c r="F47" s="51">
        <v>0</v>
      </c>
      <c r="G47" s="52">
        <v>0</v>
      </c>
      <c r="H47" s="50">
        <f t="shared" si="15"/>
        <v>12</v>
      </c>
      <c r="I47" s="50">
        <f t="shared" si="16"/>
        <v>12</v>
      </c>
      <c r="J47" s="52">
        <v>4</v>
      </c>
      <c r="K47" s="52">
        <v>0</v>
      </c>
      <c r="L47" s="52">
        <v>8</v>
      </c>
      <c r="M47" s="52">
        <v>0</v>
      </c>
      <c r="N47" s="51">
        <v>0</v>
      </c>
      <c r="O47" s="52">
        <v>0</v>
      </c>
      <c r="P47" s="52">
        <v>0</v>
      </c>
      <c r="Q47" s="52">
        <v>0</v>
      </c>
      <c r="R47" s="57">
        <f t="shared" si="11"/>
        <v>8</v>
      </c>
      <c r="S47" s="78">
        <f t="shared" si="5"/>
        <v>0.3333333333333333</v>
      </c>
    </row>
    <row r="48" spans="1:19" s="45" customFormat="1" ht="15" customHeight="1">
      <c r="A48" s="43" t="s">
        <v>27</v>
      </c>
      <c r="B48" s="44" t="s">
        <v>131</v>
      </c>
      <c r="C48" s="50">
        <f t="shared" si="12"/>
        <v>58</v>
      </c>
      <c r="D48" s="52">
        <v>49</v>
      </c>
      <c r="E48" s="52">
        <v>9</v>
      </c>
      <c r="F48" s="51">
        <v>0</v>
      </c>
      <c r="G48" s="52">
        <v>0</v>
      </c>
      <c r="H48" s="50">
        <f t="shared" si="15"/>
        <v>58</v>
      </c>
      <c r="I48" s="50">
        <f t="shared" si="16"/>
        <v>21</v>
      </c>
      <c r="J48" s="52">
        <v>8</v>
      </c>
      <c r="K48" s="52">
        <v>0</v>
      </c>
      <c r="L48" s="52">
        <v>13</v>
      </c>
      <c r="M48" s="52">
        <v>0</v>
      </c>
      <c r="N48" s="51">
        <v>0</v>
      </c>
      <c r="O48" s="52">
        <v>0</v>
      </c>
      <c r="P48" s="52">
        <v>0</v>
      </c>
      <c r="Q48" s="52">
        <v>37</v>
      </c>
      <c r="R48" s="57">
        <f t="shared" si="11"/>
        <v>50</v>
      </c>
      <c r="S48" s="78">
        <f t="shared" si="5"/>
        <v>0.38095238095238093</v>
      </c>
    </row>
    <row r="49" spans="1:19" s="45" customFormat="1" ht="15" customHeight="1">
      <c r="A49" s="43" t="s">
        <v>34</v>
      </c>
      <c r="B49" s="44" t="s">
        <v>132</v>
      </c>
      <c r="C49" s="50">
        <f t="shared" si="12"/>
        <v>48</v>
      </c>
      <c r="D49" s="52">
        <v>32</v>
      </c>
      <c r="E49" s="52">
        <v>16</v>
      </c>
      <c r="F49" s="51">
        <v>0</v>
      </c>
      <c r="G49" s="52">
        <v>0</v>
      </c>
      <c r="H49" s="50">
        <f t="shared" si="15"/>
        <v>48</v>
      </c>
      <c r="I49" s="50">
        <f t="shared" si="16"/>
        <v>22</v>
      </c>
      <c r="J49" s="52">
        <v>9</v>
      </c>
      <c r="K49" s="52">
        <v>0</v>
      </c>
      <c r="L49" s="52">
        <v>13</v>
      </c>
      <c r="M49" s="52">
        <v>0</v>
      </c>
      <c r="N49" s="51">
        <v>0</v>
      </c>
      <c r="O49" s="52">
        <v>0</v>
      </c>
      <c r="P49" s="52">
        <v>0</v>
      </c>
      <c r="Q49" s="52">
        <v>26</v>
      </c>
      <c r="R49" s="57">
        <f t="shared" si="11"/>
        <v>39</v>
      </c>
      <c r="S49" s="78">
        <f t="shared" si="5"/>
        <v>0.4090909090909091</v>
      </c>
    </row>
    <row r="50" spans="1:19" s="45" customFormat="1" ht="15" customHeight="1">
      <c r="A50" s="43" t="s">
        <v>35</v>
      </c>
      <c r="B50" s="44" t="s">
        <v>133</v>
      </c>
      <c r="C50" s="50">
        <f t="shared" si="12"/>
        <v>79</v>
      </c>
      <c r="D50" s="52">
        <v>56</v>
      </c>
      <c r="E50" s="52">
        <v>23</v>
      </c>
      <c r="F50" s="51">
        <v>0</v>
      </c>
      <c r="G50" s="52">
        <v>0</v>
      </c>
      <c r="H50" s="50">
        <f t="shared" si="15"/>
        <v>79</v>
      </c>
      <c r="I50" s="50">
        <f t="shared" si="16"/>
        <v>31</v>
      </c>
      <c r="J50" s="52">
        <v>17</v>
      </c>
      <c r="K50" s="52">
        <v>0</v>
      </c>
      <c r="L50" s="52">
        <v>14</v>
      </c>
      <c r="M50" s="52">
        <v>0</v>
      </c>
      <c r="N50" s="51">
        <v>0</v>
      </c>
      <c r="O50" s="52">
        <v>0</v>
      </c>
      <c r="P50" s="52">
        <v>0</v>
      </c>
      <c r="Q50" s="52">
        <v>48</v>
      </c>
      <c r="R50" s="57">
        <f t="shared" si="11"/>
        <v>62</v>
      </c>
      <c r="S50" s="78">
        <f t="shared" si="5"/>
        <v>0.5483870967741935</v>
      </c>
    </row>
    <row r="51" spans="1:19" s="45" customFormat="1" ht="15" customHeight="1">
      <c r="A51" s="43" t="s">
        <v>36</v>
      </c>
      <c r="B51" s="44" t="s">
        <v>134</v>
      </c>
      <c r="C51" s="50">
        <f t="shared" si="12"/>
        <v>88</v>
      </c>
      <c r="D51" s="52">
        <v>61</v>
      </c>
      <c r="E51" s="52">
        <v>27</v>
      </c>
      <c r="F51" s="51">
        <v>0</v>
      </c>
      <c r="G51" s="52">
        <v>0</v>
      </c>
      <c r="H51" s="50">
        <f t="shared" si="15"/>
        <v>88</v>
      </c>
      <c r="I51" s="50">
        <f t="shared" si="16"/>
        <v>43</v>
      </c>
      <c r="J51" s="52">
        <v>17</v>
      </c>
      <c r="K51" s="52">
        <v>1</v>
      </c>
      <c r="L51" s="52">
        <v>25</v>
      </c>
      <c r="M51" s="52">
        <v>0</v>
      </c>
      <c r="N51" s="51">
        <v>0</v>
      </c>
      <c r="O51" s="52">
        <v>0</v>
      </c>
      <c r="P51" s="52">
        <v>0</v>
      </c>
      <c r="Q51" s="52">
        <v>45</v>
      </c>
      <c r="R51" s="57">
        <f t="shared" si="11"/>
        <v>70</v>
      </c>
      <c r="S51" s="78">
        <f t="shared" si="5"/>
        <v>0.4186046511627907</v>
      </c>
    </row>
    <row r="52" spans="1:19" s="42" customFormat="1" ht="15" customHeight="1">
      <c r="A52" s="40">
        <v>6</v>
      </c>
      <c r="B52" s="41" t="s">
        <v>99</v>
      </c>
      <c r="C52" s="56">
        <f>+SUM(C53:C55)</f>
        <v>422</v>
      </c>
      <c r="D52" s="56">
        <f>+SUM(D53:D55)</f>
        <v>311</v>
      </c>
      <c r="E52" s="56">
        <f>+SUM(E53:E55)</f>
        <v>111</v>
      </c>
      <c r="F52" s="56">
        <f>+SUM(F53:F55)</f>
        <v>0</v>
      </c>
      <c r="G52" s="56">
        <f>+SUM(G53:G55)</f>
        <v>0</v>
      </c>
      <c r="H52" s="50">
        <f t="shared" si="15"/>
        <v>422</v>
      </c>
      <c r="I52" s="50">
        <f t="shared" si="16"/>
        <v>244</v>
      </c>
      <c r="J52" s="56">
        <f aca="true" t="shared" si="19" ref="J52:Q52">+SUM(J53:J55)</f>
        <v>86</v>
      </c>
      <c r="K52" s="56">
        <f t="shared" si="19"/>
        <v>0</v>
      </c>
      <c r="L52" s="56">
        <f t="shared" si="19"/>
        <v>157</v>
      </c>
      <c r="M52" s="56">
        <f t="shared" si="19"/>
        <v>0</v>
      </c>
      <c r="N52" s="56">
        <f t="shared" si="19"/>
        <v>1</v>
      </c>
      <c r="O52" s="56">
        <f t="shared" si="19"/>
        <v>0</v>
      </c>
      <c r="P52" s="56">
        <f t="shared" si="19"/>
        <v>0</v>
      </c>
      <c r="Q52" s="56">
        <f t="shared" si="19"/>
        <v>178</v>
      </c>
      <c r="R52" s="57">
        <f t="shared" si="11"/>
        <v>336</v>
      </c>
      <c r="S52" s="79">
        <f t="shared" si="5"/>
        <v>0.3524590163934426</v>
      </c>
    </row>
    <row r="53" spans="1:19" s="45" customFormat="1" ht="15" customHeight="1">
      <c r="A53" s="43" t="s">
        <v>25</v>
      </c>
      <c r="B53" s="44" t="s">
        <v>100</v>
      </c>
      <c r="C53" s="54">
        <f t="shared" si="12"/>
        <v>102</v>
      </c>
      <c r="D53" s="52">
        <v>83</v>
      </c>
      <c r="E53" s="52">
        <v>19</v>
      </c>
      <c r="F53" s="52">
        <v>0</v>
      </c>
      <c r="G53" s="52">
        <v>0</v>
      </c>
      <c r="H53" s="50">
        <f>+I53+Q53</f>
        <v>102</v>
      </c>
      <c r="I53" s="50">
        <f>+SUM(J53:P53)</f>
        <v>50</v>
      </c>
      <c r="J53" s="52">
        <v>19</v>
      </c>
      <c r="K53" s="52">
        <v>0</v>
      </c>
      <c r="L53" s="52">
        <v>31</v>
      </c>
      <c r="M53" s="52">
        <v>0</v>
      </c>
      <c r="N53" s="52">
        <v>0</v>
      </c>
      <c r="O53" s="52">
        <v>0</v>
      </c>
      <c r="P53" s="52">
        <v>0</v>
      </c>
      <c r="Q53" s="52">
        <v>52</v>
      </c>
      <c r="R53" s="57">
        <f t="shared" si="11"/>
        <v>83</v>
      </c>
      <c r="S53" s="78">
        <f t="shared" si="5"/>
        <v>0.38</v>
      </c>
    </row>
    <row r="54" spans="1:19" s="45" customFormat="1" ht="15" customHeight="1">
      <c r="A54" s="43" t="s">
        <v>26</v>
      </c>
      <c r="B54" s="44" t="s">
        <v>135</v>
      </c>
      <c r="C54" s="54">
        <f t="shared" si="12"/>
        <v>203</v>
      </c>
      <c r="D54" s="52">
        <v>145</v>
      </c>
      <c r="E54" s="52">
        <v>58</v>
      </c>
      <c r="F54" s="52">
        <v>0</v>
      </c>
      <c r="G54" s="52">
        <v>0</v>
      </c>
      <c r="H54" s="50">
        <f t="shared" si="15"/>
        <v>203</v>
      </c>
      <c r="I54" s="50">
        <f t="shared" si="16"/>
        <v>124</v>
      </c>
      <c r="J54" s="52">
        <v>38</v>
      </c>
      <c r="K54" s="52">
        <v>0</v>
      </c>
      <c r="L54" s="52">
        <v>86</v>
      </c>
      <c r="M54" s="52">
        <v>0</v>
      </c>
      <c r="N54" s="52">
        <v>0</v>
      </c>
      <c r="O54" s="52">
        <v>0</v>
      </c>
      <c r="P54" s="52">
        <v>0</v>
      </c>
      <c r="Q54" s="52">
        <v>79</v>
      </c>
      <c r="R54" s="57">
        <f t="shared" si="11"/>
        <v>165</v>
      </c>
      <c r="S54" s="78">
        <f t="shared" si="5"/>
        <v>0.3064516129032258</v>
      </c>
    </row>
    <row r="55" spans="1:19" s="45" customFormat="1" ht="15" customHeight="1">
      <c r="A55" s="43" t="s">
        <v>27</v>
      </c>
      <c r="B55" s="44" t="s">
        <v>101</v>
      </c>
      <c r="C55" s="54">
        <f t="shared" si="12"/>
        <v>117</v>
      </c>
      <c r="D55" s="52">
        <v>83</v>
      </c>
      <c r="E55" s="52">
        <v>34</v>
      </c>
      <c r="F55" s="52">
        <v>0</v>
      </c>
      <c r="G55" s="52">
        <v>0</v>
      </c>
      <c r="H55" s="50">
        <f t="shared" si="15"/>
        <v>117</v>
      </c>
      <c r="I55" s="50">
        <f t="shared" si="16"/>
        <v>70</v>
      </c>
      <c r="J55" s="52">
        <v>29</v>
      </c>
      <c r="K55" s="52">
        <v>0</v>
      </c>
      <c r="L55" s="52">
        <v>40</v>
      </c>
      <c r="M55" s="52">
        <v>0</v>
      </c>
      <c r="N55" s="52">
        <v>1</v>
      </c>
      <c r="O55" s="52">
        <v>0</v>
      </c>
      <c r="P55" s="52">
        <v>0</v>
      </c>
      <c r="Q55" s="52">
        <v>47</v>
      </c>
      <c r="R55" s="57">
        <f t="shared" si="11"/>
        <v>88</v>
      </c>
      <c r="S55" s="78">
        <f t="shared" si="5"/>
        <v>0.4142857142857143</v>
      </c>
    </row>
    <row r="56" spans="1:19" s="42" customFormat="1" ht="15" customHeight="1">
      <c r="A56" s="40">
        <v>7</v>
      </c>
      <c r="B56" s="41" t="s">
        <v>102</v>
      </c>
      <c r="C56" s="50">
        <f>+SUM(C57:C60)</f>
        <v>392</v>
      </c>
      <c r="D56" s="50">
        <f aca="true" t="shared" si="20" ref="D56:Q56">+SUM(D57:D60)</f>
        <v>296</v>
      </c>
      <c r="E56" s="50">
        <f t="shared" si="20"/>
        <v>96</v>
      </c>
      <c r="F56" s="50">
        <f t="shared" si="20"/>
        <v>0</v>
      </c>
      <c r="G56" s="50">
        <f t="shared" si="20"/>
        <v>0</v>
      </c>
      <c r="H56" s="50">
        <f>+I56+Q56</f>
        <v>392</v>
      </c>
      <c r="I56" s="50">
        <f t="shared" si="16"/>
        <v>152</v>
      </c>
      <c r="J56" s="50">
        <f t="shared" si="20"/>
        <v>74</v>
      </c>
      <c r="K56" s="50">
        <f t="shared" si="20"/>
        <v>1</v>
      </c>
      <c r="L56" s="50">
        <f t="shared" si="20"/>
        <v>74</v>
      </c>
      <c r="M56" s="50">
        <f t="shared" si="20"/>
        <v>0</v>
      </c>
      <c r="N56" s="50">
        <f t="shared" si="20"/>
        <v>0</v>
      </c>
      <c r="O56" s="50">
        <f t="shared" si="20"/>
        <v>0</v>
      </c>
      <c r="P56" s="50">
        <f t="shared" si="20"/>
        <v>3</v>
      </c>
      <c r="Q56" s="50">
        <f t="shared" si="20"/>
        <v>240</v>
      </c>
      <c r="R56" s="57">
        <f t="shared" si="11"/>
        <v>317</v>
      </c>
      <c r="S56" s="79">
        <f t="shared" si="5"/>
        <v>0.4934210526315789</v>
      </c>
    </row>
    <row r="57" spans="1:19" s="45" customFormat="1" ht="15" customHeight="1">
      <c r="A57" s="43">
        <v>1</v>
      </c>
      <c r="B57" s="44" t="s">
        <v>103</v>
      </c>
      <c r="C57" s="50">
        <f>+D57+E57</f>
        <v>18</v>
      </c>
      <c r="D57" s="52">
        <v>13</v>
      </c>
      <c r="E57" s="52">
        <v>5</v>
      </c>
      <c r="F57" s="52">
        <v>0</v>
      </c>
      <c r="G57" s="52">
        <v>0</v>
      </c>
      <c r="H57" s="50">
        <f t="shared" si="15"/>
        <v>18</v>
      </c>
      <c r="I57" s="50">
        <f t="shared" si="16"/>
        <v>7</v>
      </c>
      <c r="J57" s="52">
        <v>3</v>
      </c>
      <c r="K57" s="52">
        <v>0</v>
      </c>
      <c r="L57" s="52">
        <v>4</v>
      </c>
      <c r="M57" s="52">
        <v>0</v>
      </c>
      <c r="N57" s="52">
        <v>0</v>
      </c>
      <c r="O57" s="52">
        <v>0</v>
      </c>
      <c r="P57" s="52">
        <v>0</v>
      </c>
      <c r="Q57" s="52">
        <v>11</v>
      </c>
      <c r="R57" s="57">
        <f t="shared" si="11"/>
        <v>15</v>
      </c>
      <c r="S57" s="78">
        <f t="shared" si="5"/>
        <v>0.42857142857142855</v>
      </c>
    </row>
    <row r="58" spans="1:19" s="45" customFormat="1" ht="15" customHeight="1">
      <c r="A58" s="43">
        <v>2</v>
      </c>
      <c r="B58" s="44" t="s">
        <v>111</v>
      </c>
      <c r="C58" s="50">
        <f t="shared" si="12"/>
        <v>116</v>
      </c>
      <c r="D58" s="52">
        <v>85</v>
      </c>
      <c r="E58" s="52">
        <v>31</v>
      </c>
      <c r="F58" s="52">
        <v>0</v>
      </c>
      <c r="G58" s="52">
        <v>0</v>
      </c>
      <c r="H58" s="50">
        <f t="shared" si="15"/>
        <v>116</v>
      </c>
      <c r="I58" s="50">
        <f t="shared" si="16"/>
        <v>53</v>
      </c>
      <c r="J58" s="52">
        <v>28</v>
      </c>
      <c r="K58" s="52">
        <v>0</v>
      </c>
      <c r="L58" s="52">
        <v>25</v>
      </c>
      <c r="M58" s="52">
        <v>0</v>
      </c>
      <c r="N58" s="52">
        <v>0</v>
      </c>
      <c r="O58" s="52">
        <v>0</v>
      </c>
      <c r="P58" s="52">
        <v>0</v>
      </c>
      <c r="Q58" s="52">
        <v>63</v>
      </c>
      <c r="R58" s="57">
        <f t="shared" si="11"/>
        <v>88</v>
      </c>
      <c r="S58" s="78">
        <f t="shared" si="5"/>
        <v>0.5283018867924528</v>
      </c>
    </row>
    <row r="59" spans="1:19" s="45" customFormat="1" ht="15" customHeight="1">
      <c r="A59" s="43">
        <v>3</v>
      </c>
      <c r="B59" s="44" t="s">
        <v>104</v>
      </c>
      <c r="C59" s="50">
        <f t="shared" si="12"/>
        <v>150</v>
      </c>
      <c r="D59" s="52">
        <v>120</v>
      </c>
      <c r="E59" s="52">
        <v>30</v>
      </c>
      <c r="F59" s="52">
        <v>0</v>
      </c>
      <c r="G59" s="52">
        <v>0</v>
      </c>
      <c r="H59" s="50">
        <f t="shared" si="15"/>
        <v>150</v>
      </c>
      <c r="I59" s="50">
        <f t="shared" si="16"/>
        <v>50</v>
      </c>
      <c r="J59" s="52">
        <v>24</v>
      </c>
      <c r="K59" s="52">
        <v>0</v>
      </c>
      <c r="L59" s="52">
        <v>25</v>
      </c>
      <c r="M59" s="52">
        <v>0</v>
      </c>
      <c r="N59" s="52">
        <v>0</v>
      </c>
      <c r="O59" s="52">
        <v>0</v>
      </c>
      <c r="P59" s="52">
        <v>1</v>
      </c>
      <c r="Q59" s="52">
        <v>100</v>
      </c>
      <c r="R59" s="57">
        <f t="shared" si="11"/>
        <v>126</v>
      </c>
      <c r="S59" s="78">
        <f t="shared" si="5"/>
        <v>0.48</v>
      </c>
    </row>
    <row r="60" spans="1:19" s="45" customFormat="1" ht="15" customHeight="1">
      <c r="A60" s="43">
        <v>4</v>
      </c>
      <c r="B60" s="44" t="s">
        <v>105</v>
      </c>
      <c r="C60" s="50">
        <f t="shared" si="12"/>
        <v>108</v>
      </c>
      <c r="D60" s="52">
        <v>78</v>
      </c>
      <c r="E60" s="52">
        <v>30</v>
      </c>
      <c r="F60" s="52">
        <v>0</v>
      </c>
      <c r="G60" s="52">
        <v>0</v>
      </c>
      <c r="H60" s="50">
        <f t="shared" si="15"/>
        <v>108</v>
      </c>
      <c r="I60" s="50">
        <f t="shared" si="16"/>
        <v>42</v>
      </c>
      <c r="J60" s="52">
        <v>19</v>
      </c>
      <c r="K60" s="52">
        <v>1</v>
      </c>
      <c r="L60" s="52">
        <v>20</v>
      </c>
      <c r="M60" s="52">
        <v>0</v>
      </c>
      <c r="N60" s="52">
        <v>0</v>
      </c>
      <c r="O60" s="52">
        <v>0</v>
      </c>
      <c r="P60" s="52">
        <v>2</v>
      </c>
      <c r="Q60" s="52">
        <v>66</v>
      </c>
      <c r="R60" s="57">
        <f t="shared" si="11"/>
        <v>88</v>
      </c>
      <c r="S60" s="78">
        <f t="shared" si="5"/>
        <v>0.47619047619047616</v>
      </c>
    </row>
    <row r="61" spans="1:19" s="42" customFormat="1" ht="15" customHeight="1">
      <c r="A61" s="40">
        <v>8</v>
      </c>
      <c r="B61" s="41" t="s">
        <v>106</v>
      </c>
      <c r="C61" s="56">
        <f>+SUM(C62:C65)</f>
        <v>388</v>
      </c>
      <c r="D61" s="56">
        <f aca="true" t="shared" si="21" ref="D61:Q61">+SUM(D62:D65)</f>
        <v>207</v>
      </c>
      <c r="E61" s="56">
        <f t="shared" si="21"/>
        <v>181</v>
      </c>
      <c r="F61" s="56">
        <f t="shared" si="21"/>
        <v>0</v>
      </c>
      <c r="G61" s="56">
        <f t="shared" si="21"/>
        <v>0</v>
      </c>
      <c r="H61" s="50">
        <f t="shared" si="15"/>
        <v>388</v>
      </c>
      <c r="I61" s="50">
        <f t="shared" si="16"/>
        <v>249</v>
      </c>
      <c r="J61" s="56">
        <f t="shared" si="21"/>
        <v>146</v>
      </c>
      <c r="K61" s="56">
        <f t="shared" si="21"/>
        <v>0</v>
      </c>
      <c r="L61" s="56">
        <f t="shared" si="21"/>
        <v>98</v>
      </c>
      <c r="M61" s="56">
        <f t="shared" si="21"/>
        <v>1</v>
      </c>
      <c r="N61" s="56">
        <f t="shared" si="21"/>
        <v>4</v>
      </c>
      <c r="O61" s="56">
        <f t="shared" si="21"/>
        <v>0</v>
      </c>
      <c r="P61" s="56">
        <f t="shared" si="21"/>
        <v>0</v>
      </c>
      <c r="Q61" s="56">
        <f t="shared" si="21"/>
        <v>139</v>
      </c>
      <c r="R61" s="57">
        <f t="shared" si="11"/>
        <v>242</v>
      </c>
      <c r="S61" s="79">
        <f t="shared" si="5"/>
        <v>0.5863453815261044</v>
      </c>
    </row>
    <row r="62" spans="1:19" s="45" customFormat="1" ht="15" customHeight="1">
      <c r="A62" s="46" t="s">
        <v>25</v>
      </c>
      <c r="B62" s="47" t="s">
        <v>107</v>
      </c>
      <c r="C62" s="50">
        <f t="shared" si="12"/>
        <v>131</v>
      </c>
      <c r="D62" s="52">
        <v>69</v>
      </c>
      <c r="E62" s="53">
        <v>62</v>
      </c>
      <c r="F62" s="51">
        <v>0</v>
      </c>
      <c r="G62" s="53">
        <v>0</v>
      </c>
      <c r="H62" s="50">
        <f t="shared" si="15"/>
        <v>131</v>
      </c>
      <c r="I62" s="50">
        <f t="shared" si="16"/>
        <v>78</v>
      </c>
      <c r="J62" s="53">
        <v>49</v>
      </c>
      <c r="K62" s="53">
        <v>0</v>
      </c>
      <c r="L62" s="53">
        <v>29</v>
      </c>
      <c r="M62" s="53">
        <v>0</v>
      </c>
      <c r="N62" s="51">
        <v>0</v>
      </c>
      <c r="O62" s="53">
        <v>0</v>
      </c>
      <c r="P62" s="53">
        <v>0</v>
      </c>
      <c r="Q62" s="53">
        <v>53</v>
      </c>
      <c r="R62" s="57">
        <f t="shared" si="11"/>
        <v>82</v>
      </c>
      <c r="S62" s="78">
        <f t="shared" si="5"/>
        <v>0.6282051282051282</v>
      </c>
    </row>
    <row r="63" spans="1:19" s="45" customFormat="1" ht="15" customHeight="1">
      <c r="A63" s="46" t="s">
        <v>26</v>
      </c>
      <c r="B63" s="47" t="s">
        <v>108</v>
      </c>
      <c r="C63" s="50">
        <f t="shared" si="12"/>
        <v>105</v>
      </c>
      <c r="D63" s="52">
        <v>44</v>
      </c>
      <c r="E63" s="53">
        <v>61</v>
      </c>
      <c r="F63" s="51">
        <v>0</v>
      </c>
      <c r="G63" s="53">
        <v>0</v>
      </c>
      <c r="H63" s="50">
        <f t="shared" si="15"/>
        <v>105</v>
      </c>
      <c r="I63" s="50">
        <f t="shared" si="16"/>
        <v>72</v>
      </c>
      <c r="J63" s="53">
        <v>53</v>
      </c>
      <c r="K63" s="53">
        <v>0</v>
      </c>
      <c r="L63" s="53">
        <v>18</v>
      </c>
      <c r="M63" s="53">
        <v>0</v>
      </c>
      <c r="N63" s="51">
        <v>1</v>
      </c>
      <c r="O63" s="53">
        <v>0</v>
      </c>
      <c r="P63" s="53">
        <v>0</v>
      </c>
      <c r="Q63" s="53">
        <v>33</v>
      </c>
      <c r="R63" s="57">
        <f t="shared" si="11"/>
        <v>52</v>
      </c>
      <c r="S63" s="78">
        <f t="shared" si="5"/>
        <v>0.7361111111111112</v>
      </c>
    </row>
    <row r="64" spans="1:19" s="45" customFormat="1" ht="15" customHeight="1">
      <c r="A64" s="48" t="s">
        <v>27</v>
      </c>
      <c r="B64" s="49" t="s">
        <v>115</v>
      </c>
      <c r="C64" s="50">
        <f t="shared" si="12"/>
        <v>106</v>
      </c>
      <c r="D64" s="53">
        <v>72</v>
      </c>
      <c r="E64" s="53">
        <v>34</v>
      </c>
      <c r="F64" s="51">
        <v>0</v>
      </c>
      <c r="G64" s="53">
        <v>0</v>
      </c>
      <c r="H64" s="50">
        <f t="shared" si="15"/>
        <v>106</v>
      </c>
      <c r="I64" s="50">
        <f t="shared" si="16"/>
        <v>70</v>
      </c>
      <c r="J64" s="53">
        <v>24</v>
      </c>
      <c r="K64" s="53">
        <v>0</v>
      </c>
      <c r="L64" s="53">
        <v>43</v>
      </c>
      <c r="M64" s="53">
        <v>0</v>
      </c>
      <c r="N64" s="51">
        <v>3</v>
      </c>
      <c r="O64" s="53">
        <v>0</v>
      </c>
      <c r="P64" s="53">
        <v>0</v>
      </c>
      <c r="Q64" s="53">
        <v>36</v>
      </c>
      <c r="R64" s="57">
        <f t="shared" si="11"/>
        <v>82</v>
      </c>
      <c r="S64" s="78">
        <f t="shared" si="5"/>
        <v>0.34285714285714286</v>
      </c>
    </row>
    <row r="65" spans="1:19" s="45" customFormat="1" ht="15" customHeight="1">
      <c r="A65" s="48" t="s">
        <v>34</v>
      </c>
      <c r="B65" s="49" t="s">
        <v>109</v>
      </c>
      <c r="C65" s="50">
        <f t="shared" si="12"/>
        <v>46</v>
      </c>
      <c r="D65" s="53">
        <v>22</v>
      </c>
      <c r="E65" s="53">
        <v>24</v>
      </c>
      <c r="F65" s="51">
        <v>0</v>
      </c>
      <c r="G65" s="53">
        <v>0</v>
      </c>
      <c r="H65" s="50">
        <f t="shared" si="15"/>
        <v>46</v>
      </c>
      <c r="I65" s="50">
        <f t="shared" si="16"/>
        <v>29</v>
      </c>
      <c r="J65" s="53">
        <v>20</v>
      </c>
      <c r="K65" s="53">
        <v>0</v>
      </c>
      <c r="L65" s="53">
        <v>8</v>
      </c>
      <c r="M65" s="53">
        <v>1</v>
      </c>
      <c r="N65" s="51">
        <v>0</v>
      </c>
      <c r="O65" s="53">
        <v>0</v>
      </c>
      <c r="P65" s="53">
        <v>0</v>
      </c>
      <c r="Q65" s="53">
        <v>17</v>
      </c>
      <c r="R65" s="57">
        <f t="shared" si="11"/>
        <v>26</v>
      </c>
      <c r="S65" s="78">
        <f t="shared" si="5"/>
        <v>0.6896551724137931</v>
      </c>
    </row>
    <row r="66" spans="1:19" s="27" customFormat="1" ht="16.5">
      <c r="A66" s="134"/>
      <c r="B66" s="134"/>
      <c r="C66" s="134"/>
      <c r="D66" s="134"/>
      <c r="E66" s="134"/>
      <c r="F66" s="59"/>
      <c r="G66" s="59"/>
      <c r="H66" s="59"/>
      <c r="I66" s="59"/>
      <c r="J66" s="59"/>
      <c r="K66" s="59"/>
      <c r="L66" s="59"/>
      <c r="M66" s="59"/>
      <c r="N66" s="135"/>
      <c r="O66" s="135"/>
      <c r="P66" s="135"/>
      <c r="Q66" s="135"/>
      <c r="R66" s="135"/>
      <c r="S66" s="135"/>
    </row>
    <row r="67" spans="1:19" s="67" customFormat="1" ht="16.5">
      <c r="A67" s="109"/>
      <c r="B67" s="109"/>
      <c r="C67" s="109"/>
      <c r="D67" s="109"/>
      <c r="E67" s="109"/>
      <c r="F67" s="66"/>
      <c r="G67" s="66"/>
      <c r="H67" s="66"/>
      <c r="I67" s="66"/>
      <c r="J67" s="66"/>
      <c r="K67" s="66"/>
      <c r="L67" s="66"/>
      <c r="M67" s="66"/>
      <c r="N67" s="133" t="str">
        <f>Sheet1!B8</f>
        <v>Thái Bình, ngày 05 tháng 12 năm 2017</v>
      </c>
      <c r="O67" s="133"/>
      <c r="P67" s="133"/>
      <c r="Q67" s="133"/>
      <c r="R67" s="133"/>
      <c r="S67" s="133"/>
    </row>
    <row r="68" spans="1:19" s="67" customFormat="1" ht="16.5" customHeight="1">
      <c r="A68" s="66"/>
      <c r="B68" s="66"/>
      <c r="C68" s="66"/>
      <c r="D68" s="66"/>
      <c r="E68" s="66"/>
      <c r="F68" s="66"/>
      <c r="G68" s="66"/>
      <c r="H68" s="66"/>
      <c r="I68" s="66"/>
      <c r="J68" s="66"/>
      <c r="K68" s="66"/>
      <c r="L68" s="66"/>
      <c r="M68" s="66"/>
      <c r="N68" s="110" t="str">
        <f>Sheet1!B9</f>
        <v>PHÓ CỤC TRƯỞNG</v>
      </c>
      <c r="O68" s="110"/>
      <c r="P68" s="110"/>
      <c r="Q68" s="110"/>
      <c r="R68" s="110"/>
      <c r="S68" s="110"/>
    </row>
    <row r="69" spans="1:19" s="70" customFormat="1" ht="19.5" customHeight="1">
      <c r="A69" s="68"/>
      <c r="B69" s="110" t="s">
        <v>3</v>
      </c>
      <c r="C69" s="110"/>
      <c r="D69" s="110"/>
      <c r="E69" s="110"/>
      <c r="F69" s="69"/>
      <c r="G69" s="69"/>
      <c r="H69" s="69"/>
      <c r="I69" s="69"/>
      <c r="J69" s="69"/>
      <c r="K69" s="69"/>
      <c r="L69" s="69"/>
      <c r="M69" s="69"/>
      <c r="N69" s="129" t="str">
        <f>Sheet1!B7</f>
        <v>KT. CỤC TRƯỞNG</v>
      </c>
      <c r="O69" s="129"/>
      <c r="P69" s="129"/>
      <c r="Q69" s="129"/>
      <c r="R69" s="129"/>
      <c r="S69" s="129"/>
    </row>
    <row r="70" spans="2:19" s="71" customFormat="1" ht="16.5">
      <c r="B70" s="110"/>
      <c r="C70" s="110"/>
      <c r="D70" s="110"/>
      <c r="E70" s="110"/>
      <c r="F70" s="72"/>
      <c r="G70" s="72"/>
      <c r="H70" s="72"/>
      <c r="I70" s="72"/>
      <c r="J70" s="72"/>
      <c r="K70" s="72"/>
      <c r="L70" s="72"/>
      <c r="M70" s="72"/>
      <c r="N70" s="129"/>
      <c r="O70" s="129"/>
      <c r="P70" s="129"/>
      <c r="Q70" s="129"/>
      <c r="R70" s="129"/>
      <c r="S70" s="129"/>
    </row>
    <row r="71" spans="2:19" s="71" customFormat="1" ht="16.5">
      <c r="B71" s="110"/>
      <c r="C71" s="110"/>
      <c r="D71" s="110"/>
      <c r="E71" s="110"/>
      <c r="F71" s="72"/>
      <c r="G71" s="72"/>
      <c r="H71" s="72"/>
      <c r="I71" s="72"/>
      <c r="J71" s="72"/>
      <c r="K71" s="72"/>
      <c r="L71" s="72"/>
      <c r="M71" s="72"/>
      <c r="N71" s="129"/>
      <c r="O71" s="129"/>
      <c r="P71" s="129"/>
      <c r="Q71" s="129"/>
      <c r="R71" s="129"/>
      <c r="S71" s="129"/>
    </row>
    <row r="72" spans="2:19" s="71" customFormat="1" ht="16.5">
      <c r="B72" s="110"/>
      <c r="C72" s="110"/>
      <c r="D72" s="110"/>
      <c r="E72" s="110"/>
      <c r="F72" s="72"/>
      <c r="G72" s="72"/>
      <c r="H72" s="72"/>
      <c r="I72" s="72"/>
      <c r="J72" s="72"/>
      <c r="K72" s="72"/>
      <c r="L72" s="72"/>
      <c r="M72" s="72"/>
      <c r="N72" s="129"/>
      <c r="O72" s="129"/>
      <c r="P72" s="129"/>
      <c r="Q72" s="129"/>
      <c r="R72" s="129"/>
      <c r="S72" s="129"/>
    </row>
    <row r="73" spans="1:19" s="71" customFormat="1" ht="15.75" customHeight="1">
      <c r="A73" s="73"/>
      <c r="B73" s="110"/>
      <c r="C73" s="110"/>
      <c r="D73" s="110"/>
      <c r="E73" s="110"/>
      <c r="F73" s="73"/>
      <c r="G73" s="73"/>
      <c r="H73" s="73"/>
      <c r="I73" s="73"/>
      <c r="J73" s="73"/>
      <c r="K73" s="73"/>
      <c r="L73" s="73"/>
      <c r="M73" s="73"/>
      <c r="N73" s="129"/>
      <c r="O73" s="129"/>
      <c r="P73" s="129"/>
      <c r="Q73" s="129"/>
      <c r="R73" s="129"/>
      <c r="S73" s="129"/>
    </row>
    <row r="74" spans="1:19" s="71" customFormat="1" ht="16.5">
      <c r="A74" s="73"/>
      <c r="B74" s="110" t="str">
        <f>Sheet1!B5</f>
        <v>Hà Thành</v>
      </c>
      <c r="C74" s="110"/>
      <c r="D74" s="110"/>
      <c r="E74" s="110"/>
      <c r="F74" s="73"/>
      <c r="G74" s="73"/>
      <c r="H74" s="73"/>
      <c r="I74" s="73"/>
      <c r="J74" s="73"/>
      <c r="K74" s="73"/>
      <c r="L74" s="73"/>
      <c r="M74" s="73"/>
      <c r="N74" s="129" t="str">
        <f>Sheet1!B6</f>
        <v>Nguyễn Thái Bình</v>
      </c>
      <c r="O74" s="129"/>
      <c r="P74" s="129"/>
      <c r="Q74" s="129"/>
      <c r="R74" s="129"/>
      <c r="S74" s="129"/>
    </row>
    <row r="75" spans="1:16" ht="15.75" customHeight="1">
      <c r="A75" s="36"/>
      <c r="B75" s="36"/>
      <c r="C75" s="36"/>
      <c r="D75" s="36"/>
      <c r="E75" s="36"/>
      <c r="F75" s="36"/>
      <c r="G75" s="36"/>
      <c r="H75" s="36"/>
      <c r="I75" s="36"/>
      <c r="J75" s="36"/>
      <c r="K75" s="36"/>
      <c r="L75" s="36"/>
      <c r="M75" s="36"/>
      <c r="N75" s="36"/>
      <c r="O75" s="36"/>
      <c r="P75" s="36"/>
    </row>
    <row r="76" spans="1:16" ht="15.75">
      <c r="A76" s="36"/>
      <c r="B76" s="36"/>
      <c r="C76" s="36"/>
      <c r="D76" s="36"/>
      <c r="E76" s="36"/>
      <c r="F76" s="36"/>
      <c r="G76" s="36"/>
      <c r="H76" s="36"/>
      <c r="I76" s="36"/>
      <c r="J76" s="36"/>
      <c r="K76" s="36"/>
      <c r="L76" s="36"/>
      <c r="M76" s="36"/>
      <c r="N76" s="36"/>
      <c r="O76" s="36"/>
      <c r="P76" s="36"/>
    </row>
    <row r="77" spans="2:19" ht="16.5">
      <c r="B77" s="137"/>
      <c r="C77" s="137"/>
      <c r="D77" s="137"/>
      <c r="E77" s="137"/>
      <c r="N77" s="136"/>
      <c r="O77" s="136"/>
      <c r="P77" s="136"/>
      <c r="Q77" s="136"/>
      <c r="R77" s="136"/>
      <c r="S77" s="136"/>
    </row>
    <row r="78" spans="14:19" ht="16.5">
      <c r="N78" s="136"/>
      <c r="O78" s="136"/>
      <c r="P78" s="136"/>
      <c r="Q78" s="136"/>
      <c r="R78" s="136"/>
      <c r="S78" s="136"/>
    </row>
  </sheetData>
  <sheetProtection/>
  <mergeCells count="52">
    <mergeCell ref="N78:S78"/>
    <mergeCell ref="B77:E77"/>
    <mergeCell ref="N77:S77"/>
    <mergeCell ref="N71:S71"/>
    <mergeCell ref="B72:E72"/>
    <mergeCell ref="N72:S72"/>
    <mergeCell ref="B73:E73"/>
    <mergeCell ref="N73:S73"/>
    <mergeCell ref="A11:B11"/>
    <mergeCell ref="J9:J10"/>
    <mergeCell ref="A12:B12"/>
    <mergeCell ref="A6:B10"/>
    <mergeCell ref="D9:D10"/>
    <mergeCell ref="D7:E8"/>
    <mergeCell ref="H7:H10"/>
    <mergeCell ref="I8:I10"/>
    <mergeCell ref="J8:P8"/>
    <mergeCell ref="C6:E6"/>
    <mergeCell ref="S6:S10"/>
    <mergeCell ref="Q7:Q10"/>
    <mergeCell ref="A3:D3"/>
    <mergeCell ref="O9:O10"/>
    <mergeCell ref="L9:L10"/>
    <mergeCell ref="N9:N10"/>
    <mergeCell ref="P9:P10"/>
    <mergeCell ref="I7:P7"/>
    <mergeCell ref="K9:K10"/>
    <mergeCell ref="A2:D2"/>
    <mergeCell ref="P2:S2"/>
    <mergeCell ref="N67:S67"/>
    <mergeCell ref="A66:E66"/>
    <mergeCell ref="C7:C10"/>
    <mergeCell ref="N66:S66"/>
    <mergeCell ref="P4:S4"/>
    <mergeCell ref="M9:M10"/>
    <mergeCell ref="E9:E10"/>
    <mergeCell ref="R6:R10"/>
    <mergeCell ref="E1:O1"/>
    <mergeCell ref="E2:O2"/>
    <mergeCell ref="E3:O3"/>
    <mergeCell ref="F6:F10"/>
    <mergeCell ref="G6:G10"/>
    <mergeCell ref="H6:Q6"/>
    <mergeCell ref="A67:E67"/>
    <mergeCell ref="B74:E74"/>
    <mergeCell ref="N68:S68"/>
    <mergeCell ref="N69:S69"/>
    <mergeCell ref="N74:S74"/>
    <mergeCell ref="B70:E70"/>
    <mergeCell ref="N70:S70"/>
    <mergeCell ref="B71:E71"/>
    <mergeCell ref="B69:E69"/>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2017-12-11T09:09:36Z</cp:lastPrinted>
  <dcterms:created xsi:type="dcterms:W3CDTF">2004-03-07T02:36:29Z</dcterms:created>
  <dcterms:modified xsi:type="dcterms:W3CDTF">2017-12-11T09:09:53Z</dcterms:modified>
  <cp:category/>
  <cp:version/>
  <cp:contentType/>
  <cp:contentStatus/>
</cp:coreProperties>
</file>